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675" windowHeight="12045" activeTab="0"/>
  </bookViews>
  <sheets>
    <sheet name="BSc tanterv Esti" sheetId="1" r:id="rId1"/>
    <sheet name="1. sz. melléklet" sheetId="2" r:id="rId2"/>
  </sheets>
  <definedNames>
    <definedName name="_xlnm.Print_Area" localSheetId="1">'1. sz. melléklet'!$A$1:$AT$118</definedName>
  </definedNames>
  <calcPr fullCalcOnLoad="1"/>
</workbook>
</file>

<file path=xl/sharedStrings.xml><?xml version="1.0" encoding="utf-8"?>
<sst xmlns="http://schemas.openxmlformats.org/spreadsheetml/2006/main" count="669" uniqueCount="307">
  <si>
    <t>Mérnök informatikus alapszak (érvényes: 2012/13. tanévtől)</t>
  </si>
  <si>
    <t xml:space="preserve">      heti óraszámokkal (ea. tgy. l). ; követelményekkel (k.); kreditekkel (kr.)</t>
  </si>
  <si>
    <t>Kód</t>
  </si>
  <si>
    <t>Tantárgyak</t>
  </si>
  <si>
    <t>heti</t>
  </si>
  <si>
    <t>kredit</t>
  </si>
  <si>
    <t>Félévek</t>
  </si>
  <si>
    <t>Előtanulmány</t>
  </si>
  <si>
    <t>óra</t>
  </si>
  <si>
    <t>1.</t>
  </si>
  <si>
    <t>2.</t>
  </si>
  <si>
    <t>3.</t>
  </si>
  <si>
    <t>4.</t>
  </si>
  <si>
    <t>5.</t>
  </si>
  <si>
    <t>6.</t>
  </si>
  <si>
    <t>7.</t>
  </si>
  <si>
    <t>Természettudományos alapismeretek összesen:</t>
  </si>
  <si>
    <t>NAMAN1SAED</t>
  </si>
  <si>
    <t>Analízis I.</t>
  </si>
  <si>
    <t>v</t>
  </si>
  <si>
    <t>NAMAN2SAED</t>
  </si>
  <si>
    <t>Analízis II.</t>
  </si>
  <si>
    <t>é</t>
  </si>
  <si>
    <t>NAMBS1SAED</t>
  </si>
  <si>
    <t>Bevezetés a számításelméletbe I.</t>
  </si>
  <si>
    <t>NAMBS2SAED</t>
  </si>
  <si>
    <t>Bevezetés a számításelméletbe II.</t>
  </si>
  <si>
    <t>NAMMS1SAED</t>
  </si>
  <si>
    <t>Matematika szigorlat</t>
  </si>
  <si>
    <t>s</t>
  </si>
  <si>
    <t>NAMVS1SAED</t>
  </si>
  <si>
    <t>Alkalmazott valószínűségszámítás és statisztika</t>
  </si>
  <si>
    <t>NIRIA1SAED</t>
  </si>
  <si>
    <t>Informatikai rendszerek alapjai</t>
  </si>
  <si>
    <t>8.</t>
  </si>
  <si>
    <t>Fizika</t>
  </si>
  <si>
    <t>9.</t>
  </si>
  <si>
    <t>KVEVI1SAED</t>
  </si>
  <si>
    <t>Villamosságtan</t>
  </si>
  <si>
    <t>Gazdasági és Humán ismeretek összesen:</t>
  </si>
  <si>
    <t>10.</t>
  </si>
  <si>
    <t>GGTKG0SAED</t>
  </si>
  <si>
    <t>Közgazdaságtan I-II.</t>
  </si>
  <si>
    <t>11.</t>
  </si>
  <si>
    <t>GSVVG0SAED</t>
  </si>
  <si>
    <t>Vállalkozás gazdaságtan</t>
  </si>
  <si>
    <t>12.</t>
  </si>
  <si>
    <t>GVMME0SAED</t>
  </si>
  <si>
    <t>Menedzsment</t>
  </si>
  <si>
    <t>13.</t>
  </si>
  <si>
    <t>GGTJA1SAED</t>
  </si>
  <si>
    <t>Jogi és államigazgatási ismeretek</t>
  </si>
  <si>
    <t>ea</t>
  </si>
  <si>
    <t>tgy</t>
  </si>
  <si>
    <t>l</t>
  </si>
  <si>
    <t>k</t>
  </si>
  <si>
    <t>kr</t>
  </si>
  <si>
    <t>Szakmai törzsanyag összesen:</t>
  </si>
  <si>
    <t>14.</t>
  </si>
  <si>
    <t>NSTPR1SAED</t>
  </si>
  <si>
    <t>Programozás I.</t>
  </si>
  <si>
    <t>15.</t>
  </si>
  <si>
    <t>NSTPR2SAED</t>
  </si>
  <si>
    <t>Programozás II.</t>
  </si>
  <si>
    <t>16.</t>
  </si>
  <si>
    <t>NSTPR3SAED</t>
  </si>
  <si>
    <t>Programozás III.</t>
  </si>
  <si>
    <t>17.</t>
  </si>
  <si>
    <t>NSTMP1SAED</t>
  </si>
  <si>
    <t>Modern programozási nyelv</t>
  </si>
  <si>
    <t>18.</t>
  </si>
  <si>
    <t>NSTAB0SAED</t>
  </si>
  <si>
    <t>Adatbázisok</t>
  </si>
  <si>
    <t>19.</t>
  </si>
  <si>
    <t>NSTST1SAED</t>
  </si>
  <si>
    <t>Szoftvertechnológia I.</t>
  </si>
  <si>
    <t>20.</t>
  </si>
  <si>
    <t>NSTST2SAED</t>
  </si>
  <si>
    <t>Szoftvertechnológia II.</t>
  </si>
  <si>
    <t>21.</t>
  </si>
  <si>
    <t>NSTSS1SAED</t>
  </si>
  <si>
    <t>Szakmai szigorlat</t>
  </si>
  <si>
    <t>22.</t>
  </si>
  <si>
    <t>NIRIT0SAED</t>
  </si>
  <si>
    <t>Irányítástechnika</t>
  </si>
  <si>
    <t>23.</t>
  </si>
  <si>
    <t>NIRDT0SAED</t>
  </si>
  <si>
    <t>Digitális technika</t>
  </si>
  <si>
    <t>24.</t>
  </si>
  <si>
    <t>NIREL0SAED</t>
  </si>
  <si>
    <t>Elektronika</t>
  </si>
  <si>
    <t>25.</t>
  </si>
  <si>
    <t>NIRDR0SAED</t>
  </si>
  <si>
    <t>Digitális rendszerek</t>
  </si>
  <si>
    <t>26.</t>
  </si>
  <si>
    <t>NIRSA1SAED</t>
  </si>
  <si>
    <t>Számítógép architektúrák alapjai I.</t>
  </si>
  <si>
    <t>27.</t>
  </si>
  <si>
    <t>NIRKA1SAED</t>
  </si>
  <si>
    <t>Korszerű számítógép architektúrák</t>
  </si>
  <si>
    <t>28.</t>
  </si>
  <si>
    <t>NIRSA2SAED</t>
  </si>
  <si>
    <t>Számítógép architektúrák alapjai II.</t>
  </si>
  <si>
    <t>29.</t>
  </si>
  <si>
    <t>NIROP0SAED</t>
  </si>
  <si>
    <t>Operációs rendszerek</t>
  </si>
  <si>
    <t>30.</t>
  </si>
  <si>
    <t>NIRSH0SAED</t>
  </si>
  <si>
    <t>Számítógép hálózatok</t>
  </si>
  <si>
    <t>31.</t>
  </si>
  <si>
    <t>NIRBR1SAED</t>
  </si>
  <si>
    <t>Beágyazott rendszerek alapjai</t>
  </si>
  <si>
    <t>32.</t>
  </si>
  <si>
    <t>NIRIR0SAED</t>
  </si>
  <si>
    <t>Intelligens rendszerek</t>
  </si>
  <si>
    <t>33.</t>
  </si>
  <si>
    <t>NSTVI1SAED</t>
  </si>
  <si>
    <t>Vállalati információs rendszerek</t>
  </si>
  <si>
    <t>34.</t>
  </si>
  <si>
    <t>NSTVI2SAED</t>
  </si>
  <si>
    <t>Vállalati információs rendszerek modellezése</t>
  </si>
  <si>
    <t>35.</t>
  </si>
  <si>
    <t>NIRIB0SAED</t>
  </si>
  <si>
    <t>Az informatikai biztonság alapjai</t>
  </si>
  <si>
    <t>36.</t>
  </si>
  <si>
    <t>NSTFN1SAED</t>
  </si>
  <si>
    <t>Formális nyelvek és gépek</t>
  </si>
  <si>
    <t>37.</t>
  </si>
  <si>
    <t>NSTDR1SAED</t>
  </si>
  <si>
    <t>Döntéstámogató rendszerek</t>
  </si>
  <si>
    <t>38.</t>
  </si>
  <si>
    <t>NIRIK1SAED</t>
  </si>
  <si>
    <t>Infokommunikációs technikák</t>
  </si>
  <si>
    <t>Szakirány tárgyak</t>
  </si>
  <si>
    <t>NNISD1SAED</t>
  </si>
  <si>
    <t>Szakdolgozat I.</t>
  </si>
  <si>
    <t>a</t>
  </si>
  <si>
    <t>NNISD2SAED</t>
  </si>
  <si>
    <t>Szakdolgozat II.</t>
  </si>
  <si>
    <t>Választható tárgyak</t>
  </si>
  <si>
    <t>54.</t>
  </si>
  <si>
    <t>Kötelezően választható szakmai tárgyak*</t>
  </si>
  <si>
    <t>55.</t>
  </si>
  <si>
    <t>Szabadon választható tárgyak</t>
  </si>
  <si>
    <t>Mindösszesen:</t>
  </si>
  <si>
    <t xml:space="preserve">Összes heti óra </t>
  </si>
  <si>
    <t>Vizsga (v)</t>
  </si>
  <si>
    <t>Évközi jegy (é)</t>
  </si>
  <si>
    <t>* A kötelezően választható szakmai tárgyak listáját a 2. sz. melléklet tartalmazza, melyet a Kar félévente felülvizsgál, és amennyiben szükséges az igények és lehetőségek függvényében módosítja.</t>
  </si>
  <si>
    <t>** A képzési programban előírt módon</t>
  </si>
  <si>
    <t>1. sz. melléklet</t>
  </si>
  <si>
    <r>
      <t>kredi</t>
    </r>
    <r>
      <rPr>
        <b/>
        <sz val="10"/>
        <rFont val="Arial CE"/>
        <family val="0"/>
      </rPr>
      <t>t</t>
    </r>
  </si>
  <si>
    <t xml:space="preserve"> Szakirányban kötelezően választható modul  (i=1…n) tantárgyai (3) </t>
  </si>
  <si>
    <t>Beágyazott rendszerek</t>
  </si>
  <si>
    <t>Kommunikációs felületek és protokollok</t>
  </si>
  <si>
    <t>Mikrooperációs rendszerek</t>
  </si>
  <si>
    <t>Ambiens alkalmazások</t>
  </si>
  <si>
    <t>Ambiens alkalmazás-fejlesztés I.</t>
  </si>
  <si>
    <t>Ambiens alkalmazás-fejlesztés II.</t>
  </si>
  <si>
    <t>Ambiens eszköz-fejlesztés (projekt)</t>
  </si>
  <si>
    <t>Hálózati technológiák I.</t>
  </si>
  <si>
    <t>Szakiránylabor I.</t>
  </si>
  <si>
    <t>Hálózati technológiák II.</t>
  </si>
  <si>
    <t>Szakiránylabor II.</t>
  </si>
  <si>
    <t>Hálózati technológiák III.</t>
  </si>
  <si>
    <t>Szakiránylabor III.</t>
  </si>
  <si>
    <t>Informatikai biztonság és szolgáltatásmenedzsment szakirány (I)</t>
  </si>
  <si>
    <t>Rendszerek és szolgáltatások biztonsága</t>
  </si>
  <si>
    <t>ITIL alapú szolgáltatásmenedzsment</t>
  </si>
  <si>
    <t>Informatikai biztonság specializáció</t>
  </si>
  <si>
    <t>Intézményi informatikai biztonság I.</t>
  </si>
  <si>
    <t>Számítógép hálózatok biztonsága</t>
  </si>
  <si>
    <t>Intézményi informatikai biztonság II.</t>
  </si>
  <si>
    <t>Informatikai szolgáltatásmenedzsment specializáció</t>
  </si>
  <si>
    <t>IT architektúrák</t>
  </si>
  <si>
    <t>Informatikai rendszerek felügyelete</t>
  </si>
  <si>
    <t>*A kooperatív képzésben résztvevők esetén lásd a kooperatív képzés tantervénél</t>
  </si>
  <si>
    <t>Mobil rendszerek programozása I.</t>
  </si>
  <si>
    <t>Beágyazott és érzékelő alapú rendszerek</t>
  </si>
  <si>
    <t>Mobil informatikai rendszerek</t>
  </si>
  <si>
    <t>Mobil informatika specializáció</t>
  </si>
  <si>
    <t>Mobil rendszerek programozása II.</t>
  </si>
  <si>
    <t>Elektronikus kereskedelem</t>
  </si>
  <si>
    <t>Ambiens  informatikai rendszerek</t>
  </si>
  <si>
    <t>Rendszerközeli programozás (C + ASM)</t>
  </si>
  <si>
    <t>Ipari rendszerek, mikrovezérlők programozása</t>
  </si>
  <si>
    <t>Digitális technika II</t>
  </si>
  <si>
    <t>Szoftvertechnológia III.</t>
  </si>
  <si>
    <t>OO és komponens alapú szoftverfejlesztés I.</t>
  </si>
  <si>
    <t>OO és komponens alapú szoftverfejlesztés II.</t>
  </si>
  <si>
    <t>Web-orientált szoftverrendszerek fejlesztése I.</t>
  </si>
  <si>
    <t>Web-orientált szoftverrendszerek fejlesztése II.</t>
  </si>
  <si>
    <t>Mobil-orientált szoftverrendszerek fejlesztése I.</t>
  </si>
  <si>
    <t>Mobil-orientált szoftverrendszerek fejlesztése II.</t>
  </si>
  <si>
    <t>Felhő-orientált szoftverrendszerek fejlesztése I.</t>
  </si>
  <si>
    <t>Felhő-orientált szoftverrendszerek fejlesztése II.</t>
  </si>
  <si>
    <t>Képfeldolgozás és gépi látás szakirány (U)</t>
  </si>
  <si>
    <t>Gépi látás és 3D modellezés alapjai</t>
  </si>
  <si>
    <t>Mérnöki informatika korszerű fejlesztő eszközei</t>
  </si>
  <si>
    <t xml:space="preserve">Gépi látás </t>
  </si>
  <si>
    <t>IAR specializáció</t>
  </si>
  <si>
    <t>Alakfelismerés</t>
  </si>
  <si>
    <t>Robotlátás és más gépi látó rendszerek</t>
  </si>
  <si>
    <t>Orvosi képfeldolgozás specializáció</t>
  </si>
  <si>
    <t>Élő rendszerek és működésük</t>
  </si>
  <si>
    <t>Orvosi képalkotó eszközök és szabványok</t>
  </si>
  <si>
    <t>Orvosi képalkotó rendszerek a gyakorlatban</t>
  </si>
  <si>
    <t>Vállalkozások pénzügyei</t>
  </si>
  <si>
    <t>Számvitel alapjai</t>
  </si>
  <si>
    <t>Vezetői információs rendszerek</t>
  </si>
  <si>
    <t>Projektlabor I.</t>
  </si>
  <si>
    <t>Projektlabor II.</t>
  </si>
  <si>
    <t>ERP rendszerek I.</t>
  </si>
  <si>
    <t>ERP rendszerek II.</t>
  </si>
  <si>
    <t>KKV esettanulmány</t>
  </si>
  <si>
    <t>Bevezetés a mérnöki számítási módszerekbe</t>
  </si>
  <si>
    <t>Fuzzy rendszerek alapjai</t>
  </si>
  <si>
    <t>Modern szabályozás szimulációs laboratórium</t>
  </si>
  <si>
    <t>Bevezetés az informatikai formális módszerek ismeretébe</t>
  </si>
  <si>
    <t>Termék definiálása virtuális térben</t>
  </si>
  <si>
    <t>Elméleti mérnöki geometria és grafika</t>
  </si>
  <si>
    <t>Intelligens módszerek a digitális képfeldolgozásban</t>
  </si>
  <si>
    <t>Intelligens döntési modellek</t>
  </si>
  <si>
    <t>Ambiens reEDszerek szakirány (B)</t>
  </si>
  <si>
    <t>NSZBR1SBED</t>
  </si>
  <si>
    <t>NSZKO1SBED</t>
  </si>
  <si>
    <t>NSZMO1SBED</t>
  </si>
  <si>
    <t>NSZAA1SBED</t>
  </si>
  <si>
    <t>NSZAF1SBED</t>
  </si>
  <si>
    <t>NSZAF2SBED</t>
  </si>
  <si>
    <t>NSZAJ1SBED</t>
  </si>
  <si>
    <t>Informatikai reEDszermérnök szakirány (R)</t>
  </si>
  <si>
    <t>NSZHT1SRED</t>
  </si>
  <si>
    <t>NSZSL1SRED</t>
  </si>
  <si>
    <t>NSZHT2SRED</t>
  </si>
  <si>
    <t>NSZSL2SRED</t>
  </si>
  <si>
    <t>NSZHT3SRED</t>
  </si>
  <si>
    <t>NSZSL3SRED</t>
  </si>
  <si>
    <t>NIRRS1SIED</t>
  </si>
  <si>
    <t>NIRSL1SIED</t>
  </si>
  <si>
    <t>NIRIT1SIED</t>
  </si>
  <si>
    <t>NIRIB1SIED</t>
  </si>
  <si>
    <t>NIRSB1SIED</t>
  </si>
  <si>
    <t>NIRIB2SIED</t>
  </si>
  <si>
    <t>NIRIA1SIED</t>
  </si>
  <si>
    <t>NIRSL2SIED</t>
  </si>
  <si>
    <t>NIRIF1SIED</t>
  </si>
  <si>
    <t>Beágyazott reEDszerek és Mobil informatika szakirány (M)</t>
  </si>
  <si>
    <t>NIRMR1SMED</t>
  </si>
  <si>
    <t>NIRBE1SMED</t>
  </si>
  <si>
    <t>NIRSL1SMED</t>
  </si>
  <si>
    <t>NIRMI1SMED</t>
  </si>
  <si>
    <t>NIRSL2SMED</t>
  </si>
  <si>
    <t>NIRSL3SMED</t>
  </si>
  <si>
    <t>NIRMR2SMED</t>
  </si>
  <si>
    <t>NIREK1SMED</t>
  </si>
  <si>
    <t>NIRAR1SMED</t>
  </si>
  <si>
    <t>Beágyazott reEDszerek specializáció</t>
  </si>
  <si>
    <t>NIRRP1SMED</t>
  </si>
  <si>
    <t>NIRIR1SMED</t>
  </si>
  <si>
    <t>NIRDT2SMED</t>
  </si>
  <si>
    <t>SzoftverreEDszerek fejlesztése szakirány (T)</t>
  </si>
  <si>
    <t>NSTST3STED</t>
  </si>
  <si>
    <t>NSTOO1STED</t>
  </si>
  <si>
    <t>NSTOO2STED</t>
  </si>
  <si>
    <t>NSTSL1STED</t>
  </si>
  <si>
    <t>Web-orientált szoftverreEDszerek fejlesztése (WOSD) specializáció</t>
  </si>
  <si>
    <t>NSTWF1STED</t>
  </si>
  <si>
    <t>NSTSL2STED</t>
  </si>
  <si>
    <t>NSTWF2STED</t>
  </si>
  <si>
    <t>NSTSL3STED</t>
  </si>
  <si>
    <t>Mobil-orientált szoftverreEDszerek fejlesztése (MOSD) specializáció</t>
  </si>
  <si>
    <t>NSTMF1STED</t>
  </si>
  <si>
    <t>NSTMF2STED</t>
  </si>
  <si>
    <t>Felhő-orientált szoftverreEDszerek fejlesztése (COSD) specializáció</t>
  </si>
  <si>
    <t>NSTFF1STED</t>
  </si>
  <si>
    <t>NSTFF2STED</t>
  </si>
  <si>
    <t>NSTGD1SUED</t>
  </si>
  <si>
    <t>NSTMK1SUED</t>
  </si>
  <si>
    <t>NSTSL1SUED</t>
  </si>
  <si>
    <t>NSTGL1SUED</t>
  </si>
  <si>
    <t>NSTSL2SUED</t>
  </si>
  <si>
    <t>NSTSL3SUED</t>
  </si>
  <si>
    <t>NSTAF1SUED</t>
  </si>
  <si>
    <t>NSTRL1SUED</t>
  </si>
  <si>
    <t>NIRER1SUED</t>
  </si>
  <si>
    <t>NIROK1SUED</t>
  </si>
  <si>
    <t>NIROK2SUED</t>
  </si>
  <si>
    <t>Vállalati információs reEDszerek szakirány (G)</t>
  </si>
  <si>
    <t>GGTVP1SGED</t>
  </si>
  <si>
    <t>GGTSA1SGED</t>
  </si>
  <si>
    <t>NSTVI1SGED</t>
  </si>
  <si>
    <t>NSTPR1SGED</t>
  </si>
  <si>
    <t>NSTPR2SGED</t>
  </si>
  <si>
    <t>NSTER1SGED</t>
  </si>
  <si>
    <t>NSTER2SGED</t>
  </si>
  <si>
    <t>NSTKK1SGED</t>
  </si>
  <si>
    <t>Intelligens mérnöki reEDszerek szakirány ( R)</t>
  </si>
  <si>
    <t>NAMBM1SRED</t>
  </si>
  <si>
    <t>NAMFR1SRED</t>
  </si>
  <si>
    <t>NAMML1SRED</t>
  </si>
  <si>
    <t>NAMBF1SRED</t>
  </si>
  <si>
    <t>NAMTD1SRED</t>
  </si>
  <si>
    <t>NAMEG1SRED</t>
  </si>
  <si>
    <t>NAMIM1SRED</t>
  </si>
  <si>
    <t>NAMID1SRED</t>
  </si>
  <si>
    <t>KVEFI1SAED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</si>
</sst>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i/>
      <sz val="8"/>
      <name val="Arial CE"/>
      <family val="0"/>
    </font>
    <font>
      <b/>
      <i/>
      <sz val="9"/>
      <name val="Arial CE"/>
      <family val="0"/>
    </font>
    <font>
      <b/>
      <sz val="9"/>
      <name val="Arial CE"/>
      <family val="0"/>
    </font>
    <font>
      <i/>
      <sz val="8"/>
      <name val="Arial CE"/>
      <family val="2"/>
    </font>
    <font>
      <i/>
      <sz val="9"/>
      <name val="Arial CE"/>
      <family val="0"/>
    </font>
    <font>
      <sz val="9"/>
      <name val="Arial CE"/>
      <family val="0"/>
    </font>
    <font>
      <b/>
      <i/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i/>
      <sz val="9"/>
      <color indexed="10"/>
      <name val="Arial CE"/>
      <family val="0"/>
    </font>
    <font>
      <i/>
      <sz val="10"/>
      <name val="Arial CE"/>
      <family val="2"/>
    </font>
    <font>
      <sz val="10"/>
      <name val="Times New Roman CE"/>
      <family val="1"/>
    </font>
    <font>
      <sz val="10"/>
      <name val="Arial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dotted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dotted"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dotted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thin"/>
      <top/>
      <bottom style="dotted"/>
    </border>
    <border>
      <left/>
      <right style="thin"/>
      <top style="thin"/>
      <bottom style="dotted"/>
    </border>
    <border>
      <left style="thin"/>
      <right style="thin"/>
      <top style="medium"/>
      <bottom style="thin"/>
    </border>
    <border>
      <left/>
      <right style="medium"/>
      <top style="thin"/>
      <bottom style="dotted"/>
    </border>
    <border>
      <left style="medium"/>
      <right/>
      <top style="thin"/>
      <bottom style="thin"/>
    </border>
    <border>
      <left style="medium"/>
      <right style="dashed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dotted"/>
    </border>
    <border>
      <left style="medium"/>
      <right style="thin"/>
      <top style="thin"/>
      <bottom style="dotted"/>
    </border>
    <border>
      <left style="medium"/>
      <right style="dotted"/>
      <top style="dotted"/>
      <bottom style="dotted"/>
    </border>
    <border>
      <left/>
      <right style="medium"/>
      <top style="dotted"/>
      <bottom style="dotted"/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/>
      <right/>
      <top style="thin"/>
      <bottom style="dotted"/>
    </border>
    <border>
      <left style="dotted"/>
      <right/>
      <top style="thin"/>
      <bottom style="dotted"/>
    </border>
    <border>
      <left style="dotted"/>
      <right style="medium"/>
      <top style="thin"/>
      <bottom style="dotted"/>
    </border>
    <border>
      <left style="medium"/>
      <right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dotted"/>
      <right style="dotted"/>
      <top style="dotted"/>
      <bottom style="dotted"/>
    </border>
    <border>
      <left/>
      <right/>
      <top style="dotted"/>
      <bottom style="dotted"/>
    </border>
    <border>
      <left style="dotted"/>
      <right/>
      <top style="dotted"/>
      <bottom style="dotted"/>
    </border>
    <border>
      <left style="dotted"/>
      <right style="medium"/>
      <top style="dotted"/>
      <bottom style="dotted"/>
    </border>
    <border>
      <left/>
      <right style="dotted"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thin"/>
      <top style="dotted"/>
      <bottom style="thin"/>
    </border>
    <border>
      <left/>
      <right style="medium"/>
      <top style="dotted"/>
      <bottom style="thin"/>
    </border>
    <border>
      <left style="medium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medium"/>
      <right/>
      <top style="dotted"/>
      <bottom style="thin"/>
    </border>
    <border>
      <left style="dotted"/>
      <right/>
      <top style="dotted"/>
      <bottom style="thin"/>
    </border>
    <border>
      <left style="dotted"/>
      <right style="dotted"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dotted"/>
      <bottom/>
    </border>
    <border>
      <left style="medium"/>
      <right style="thin"/>
      <top style="dotted"/>
      <bottom/>
    </border>
    <border>
      <left/>
      <right style="medium"/>
      <top style="dotted"/>
      <bottom/>
    </border>
    <border>
      <left style="medium"/>
      <right/>
      <top style="dotted"/>
      <bottom/>
    </border>
    <border>
      <left style="medium"/>
      <right style="dotted"/>
      <top style="dotted"/>
      <bottom/>
    </border>
    <border>
      <left style="dotted"/>
      <right style="dotted"/>
      <top style="dotted"/>
      <bottom/>
    </border>
    <border>
      <left style="dotted"/>
      <right style="medium"/>
      <top style="dotted"/>
      <bottom/>
    </border>
    <border>
      <left/>
      <right style="thin"/>
      <top style="dotted"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medium"/>
      <right style="medium"/>
      <top style="dotted"/>
      <bottom style="medium"/>
    </border>
    <border>
      <left style="medium"/>
      <right style="thin"/>
      <top style="dotted"/>
      <bottom style="medium"/>
    </border>
    <border>
      <left/>
      <right style="medium"/>
      <top style="dotted"/>
      <bottom style="medium"/>
    </border>
    <border>
      <left style="medium"/>
      <right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/>
      <right style="thin"/>
      <top style="dotted"/>
      <bottom style="medium"/>
    </border>
    <border>
      <left/>
      <right/>
      <top style="dotted"/>
      <bottom style="medium"/>
    </border>
    <border>
      <left style="thin"/>
      <right style="thin"/>
      <top style="dotted"/>
      <bottom style="medium"/>
    </border>
    <border>
      <left/>
      <right style="medium"/>
      <top style="medium"/>
      <bottom style="dashed"/>
    </border>
    <border>
      <left/>
      <right/>
      <top/>
      <bottom style="dotted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thin"/>
      <right/>
      <top style="dotted"/>
      <bottom/>
    </border>
    <border>
      <left style="thin"/>
      <right style="medium"/>
      <top style="dotted"/>
      <bottom/>
    </border>
    <border>
      <left/>
      <right style="dotted"/>
      <top style="thin"/>
      <bottom style="dotted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/>
      <right style="medium"/>
      <top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 style="medium"/>
      <right style="medium"/>
      <top/>
      <bottom/>
    </border>
    <border>
      <left style="medium"/>
      <right style="thin"/>
      <top/>
      <bottom style="dotted"/>
    </border>
    <border>
      <left/>
      <right style="medium"/>
      <top style="dashed"/>
      <bottom/>
    </border>
    <border>
      <left style="medium"/>
      <right style="dotted"/>
      <top/>
      <bottom style="dotted"/>
    </border>
    <border>
      <left style="dotted"/>
      <right style="dotted"/>
      <top/>
      <bottom style="dotted"/>
    </border>
    <border>
      <left style="dotted"/>
      <right style="medium"/>
      <top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/>
      <top style="medium"/>
      <bottom style="dotted"/>
    </border>
    <border>
      <left style="medium"/>
      <right style="medium"/>
      <top style="dotted"/>
      <bottom style="double"/>
    </border>
    <border>
      <left style="medium"/>
      <right style="thin"/>
      <top style="dotted"/>
      <bottom style="double"/>
    </border>
    <border>
      <left style="medium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dotted"/>
      <right/>
      <top style="dotted"/>
      <bottom style="double"/>
    </border>
    <border>
      <left/>
      <right style="dotted"/>
      <top style="dotted"/>
      <bottom style="medium"/>
    </border>
    <border>
      <left style="dotted"/>
      <right/>
      <top style="dotted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/>
      <right style="dotted"/>
      <top/>
      <bottom style="dotted"/>
    </border>
    <border>
      <left style="thin"/>
      <right style="thin"/>
      <top style="medium"/>
      <bottom style="dotted"/>
    </border>
    <border>
      <left style="medium"/>
      <right/>
      <top style="dotted"/>
      <bottom style="dotted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9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7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7" fillId="37" borderId="0" applyNumberFormat="0" applyBorder="0" applyAlignment="0" applyProtection="0"/>
    <xf numFmtId="0" fontId="38" fillId="38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9" borderId="5" applyNumberFormat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8" fillId="43" borderId="1" applyNumberFormat="0" applyAlignment="0" applyProtection="0"/>
    <xf numFmtId="0" fontId="36" fillId="44" borderId="7" applyNumberFormat="0" applyFont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47" fillId="51" borderId="0" applyNumberFormat="0" applyBorder="0" applyAlignment="0" applyProtection="0"/>
    <xf numFmtId="0" fontId="48" fillId="52" borderId="8" applyNumberFormat="0" applyAlignment="0" applyProtection="0"/>
    <xf numFmtId="0" fontId="46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6" fillId="0" borderId="0">
      <alignment/>
      <protection/>
    </xf>
    <xf numFmtId="0" fontId="0" fillId="53" borderId="7" applyNumberFormat="0" applyFont="0" applyAlignment="0" applyProtection="0"/>
    <xf numFmtId="0" fontId="48" fillId="54" borderId="8" applyNumberFormat="0" applyAlignment="0" applyProtection="0"/>
    <xf numFmtId="0" fontId="44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55" borderId="0" applyNumberFormat="0" applyBorder="0" applyAlignment="0" applyProtection="0"/>
    <xf numFmtId="0" fontId="51" fillId="56" borderId="0" applyNumberFormat="0" applyBorder="0" applyAlignment="0" applyProtection="0"/>
    <xf numFmtId="0" fontId="39" fillId="0" borderId="0" applyNumberFormat="0" applyFill="0" applyBorder="0" applyAlignment="0" applyProtection="0"/>
    <xf numFmtId="0" fontId="52" fillId="52" borderId="1" applyNumberForma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9" fontId="3" fillId="0" borderId="0" xfId="93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" fillId="57" borderId="35" xfId="0" applyFont="1" applyFill="1" applyBorder="1" applyAlignment="1">
      <alignment horizontal="center" vertical="center"/>
    </xf>
    <xf numFmtId="0" fontId="5" fillId="57" borderId="36" xfId="0" applyFont="1" applyFill="1" applyBorder="1" applyAlignment="1">
      <alignment/>
    </xf>
    <xf numFmtId="0" fontId="5" fillId="57" borderId="37" xfId="0" applyFont="1" applyFill="1" applyBorder="1" applyAlignment="1">
      <alignment/>
    </xf>
    <xf numFmtId="0" fontId="2" fillId="57" borderId="35" xfId="0" applyFont="1" applyFill="1" applyBorder="1" applyAlignment="1">
      <alignment vertical="center"/>
    </xf>
    <xf numFmtId="0" fontId="2" fillId="57" borderId="38" xfId="0" applyFont="1" applyFill="1" applyBorder="1" applyAlignment="1">
      <alignment vertical="center"/>
    </xf>
    <xf numFmtId="0" fontId="2" fillId="57" borderId="39" xfId="0" applyFont="1" applyFill="1" applyBorder="1" applyAlignment="1">
      <alignment vertical="center"/>
    </xf>
    <xf numFmtId="0" fontId="5" fillId="57" borderId="40" xfId="0" applyFont="1" applyFill="1" applyBorder="1" applyAlignment="1">
      <alignment horizontal="center"/>
    </xf>
    <xf numFmtId="0" fontId="5" fillId="57" borderId="41" xfId="0" applyFont="1" applyFill="1" applyBorder="1" applyAlignment="1">
      <alignment horizontal="right"/>
    </xf>
    <xf numFmtId="0" fontId="5" fillId="57" borderId="41" xfId="0" applyFont="1" applyFill="1" applyBorder="1" applyAlignment="1">
      <alignment horizontal="center"/>
    </xf>
    <xf numFmtId="0" fontId="7" fillId="57" borderId="37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42" xfId="0" applyFont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left" vertical="center"/>
    </xf>
    <xf numFmtId="0" fontId="2" fillId="0" borderId="34" xfId="0" applyFont="1" applyBorder="1" applyAlignment="1">
      <alignment vertical="center" wrapText="1"/>
    </xf>
    <xf numFmtId="0" fontId="2" fillId="0" borderId="44" xfId="0" applyFont="1" applyFill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5" fillId="0" borderId="50" xfId="0" applyFont="1" applyBorder="1" applyAlignment="1">
      <alignment horizontal="right" vertical="center"/>
    </xf>
    <xf numFmtId="0" fontId="2" fillId="0" borderId="51" xfId="0" applyFont="1" applyBorder="1" applyAlignment="1">
      <alignment vertical="center"/>
    </xf>
    <xf numFmtId="0" fontId="5" fillId="0" borderId="32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/>
    </xf>
    <xf numFmtId="0" fontId="6" fillId="0" borderId="32" xfId="0" applyNumberFormat="1" applyFont="1" applyBorder="1" applyAlignment="1">
      <alignment horizontal="center"/>
    </xf>
    <xf numFmtId="0" fontId="6" fillId="0" borderId="52" xfId="0" applyNumberFormat="1" applyFont="1" applyBorder="1" applyAlignment="1">
      <alignment/>
    </xf>
    <xf numFmtId="0" fontId="6" fillId="0" borderId="53" xfId="0" applyNumberFormat="1" applyFont="1" applyBorder="1" applyAlignment="1">
      <alignment horizontal="center"/>
    </xf>
    <xf numFmtId="0" fontId="6" fillId="0" borderId="54" xfId="0" applyNumberFormat="1" applyFont="1" applyBorder="1" applyAlignment="1">
      <alignment/>
    </xf>
    <xf numFmtId="0" fontId="2" fillId="0" borderId="55" xfId="0" applyFont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left" vertical="center"/>
    </xf>
    <xf numFmtId="0" fontId="2" fillId="0" borderId="45" xfId="0" applyFont="1" applyBorder="1" applyAlignment="1">
      <alignment vertical="center" wrapText="1"/>
    </xf>
    <xf numFmtId="0" fontId="2" fillId="0" borderId="44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5" fillId="0" borderId="60" xfId="0" applyFont="1" applyBorder="1" applyAlignment="1">
      <alignment horizontal="right" vertical="center"/>
    </xf>
    <xf numFmtId="0" fontId="2" fillId="0" borderId="61" xfId="0" applyFont="1" applyBorder="1" applyAlignment="1">
      <alignment vertical="center"/>
    </xf>
    <xf numFmtId="0" fontId="5" fillId="0" borderId="62" xfId="0" applyNumberFormat="1" applyFont="1" applyBorder="1" applyAlignment="1">
      <alignment horizontal="center" vertical="center"/>
    </xf>
    <xf numFmtId="0" fontId="8" fillId="0" borderId="62" xfId="0" applyNumberFormat="1" applyFont="1" applyFill="1" applyBorder="1" applyAlignment="1">
      <alignment horizontal="center" vertical="center"/>
    </xf>
    <xf numFmtId="0" fontId="6" fillId="0" borderId="63" xfId="0" applyNumberFormat="1" applyFont="1" applyBorder="1" applyAlignment="1">
      <alignment/>
    </xf>
    <xf numFmtId="0" fontId="6" fillId="0" borderId="64" xfId="0" applyNumberFormat="1" applyFont="1" applyBorder="1" applyAlignment="1">
      <alignment horizontal="center"/>
    </xf>
    <xf numFmtId="0" fontId="6" fillId="0" borderId="65" xfId="0" applyNumberFormat="1" applyFont="1" applyBorder="1" applyAlignment="1">
      <alignment/>
    </xf>
    <xf numFmtId="0" fontId="2" fillId="0" borderId="5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5" fillId="0" borderId="60" xfId="0" applyFont="1" applyFill="1" applyBorder="1" applyAlignment="1">
      <alignment horizontal="right" vertical="center"/>
    </xf>
    <xf numFmtId="0" fontId="2" fillId="0" borderId="61" xfId="0" applyFont="1" applyFill="1" applyBorder="1" applyAlignment="1">
      <alignment vertical="center"/>
    </xf>
    <xf numFmtId="0" fontId="5" fillId="0" borderId="62" xfId="0" applyNumberFormat="1" applyFont="1" applyFill="1" applyBorder="1" applyAlignment="1">
      <alignment horizontal="center" vertical="center"/>
    </xf>
    <xf numFmtId="0" fontId="9" fillId="0" borderId="62" xfId="0" applyNumberFormat="1" applyFont="1" applyFill="1" applyBorder="1" applyAlignment="1">
      <alignment vertical="center"/>
    </xf>
    <xf numFmtId="0" fontId="2" fillId="0" borderId="63" xfId="0" applyNumberFormat="1" applyFont="1" applyFill="1" applyBorder="1" applyAlignment="1">
      <alignment vertical="center"/>
    </xf>
    <xf numFmtId="0" fontId="2" fillId="0" borderId="64" xfId="0" applyNumberFormat="1" applyFont="1" applyFill="1" applyBorder="1" applyAlignment="1">
      <alignment horizontal="center" vertical="center"/>
    </xf>
    <xf numFmtId="0" fontId="6" fillId="0" borderId="65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9" fillId="0" borderId="63" xfId="0" applyNumberFormat="1" applyFont="1" applyFill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5" fillId="58" borderId="60" xfId="0" applyFont="1" applyFill="1" applyBorder="1" applyAlignment="1">
      <alignment horizontal="right" vertical="center"/>
    </xf>
    <xf numFmtId="0" fontId="8" fillId="0" borderId="62" xfId="0" applyNumberFormat="1" applyFont="1" applyBorder="1" applyAlignment="1">
      <alignment horizontal="center" vertical="center"/>
    </xf>
    <xf numFmtId="0" fontId="2" fillId="0" borderId="64" xfId="0" applyNumberFormat="1" applyFont="1" applyBorder="1" applyAlignment="1">
      <alignment horizontal="center" vertical="center"/>
    </xf>
    <xf numFmtId="0" fontId="9" fillId="0" borderId="63" xfId="0" applyNumberFormat="1" applyFont="1" applyBorder="1" applyAlignment="1">
      <alignment vertical="center"/>
    </xf>
    <xf numFmtId="0" fontId="10" fillId="0" borderId="65" xfId="0" applyNumberFormat="1" applyFont="1" applyBorder="1" applyAlignment="1">
      <alignment horizontal="right"/>
    </xf>
    <xf numFmtId="0" fontId="9" fillId="0" borderId="62" xfId="0" applyNumberFormat="1" applyFont="1" applyBorder="1" applyAlignment="1">
      <alignment vertical="center"/>
    </xf>
    <xf numFmtId="0" fontId="11" fillId="0" borderId="63" xfId="0" applyNumberFormat="1" applyFont="1" applyBorder="1" applyAlignment="1">
      <alignment horizontal="right"/>
    </xf>
    <xf numFmtId="0" fontId="10" fillId="0" borderId="64" xfId="0" applyNumberFormat="1" applyFont="1" applyBorder="1" applyAlignment="1">
      <alignment horizontal="center"/>
    </xf>
    <xf numFmtId="0" fontId="9" fillId="0" borderId="63" xfId="0" applyNumberFormat="1" applyFont="1" applyFill="1" applyBorder="1" applyAlignment="1">
      <alignment horizontal="left"/>
    </xf>
    <xf numFmtId="0" fontId="10" fillId="0" borderId="64" xfId="0" applyNumberFormat="1" applyFont="1" applyFill="1" applyBorder="1" applyAlignment="1">
      <alignment horizontal="center"/>
    </xf>
    <xf numFmtId="0" fontId="10" fillId="0" borderId="65" xfId="0" applyNumberFormat="1" applyFont="1" applyFill="1" applyBorder="1" applyAlignment="1">
      <alignment horizontal="right"/>
    </xf>
    <xf numFmtId="0" fontId="5" fillId="0" borderId="45" xfId="0" applyFont="1" applyFill="1" applyBorder="1" applyAlignment="1">
      <alignment horizontal="right" vertical="center"/>
    </xf>
    <xf numFmtId="0" fontId="6" fillId="0" borderId="64" xfId="0" applyNumberFormat="1" applyFont="1" applyFill="1" applyBorder="1" applyAlignment="1">
      <alignment horizontal="center"/>
    </xf>
    <xf numFmtId="0" fontId="2" fillId="0" borderId="66" xfId="0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left" vertical="center"/>
    </xf>
    <xf numFmtId="0" fontId="2" fillId="0" borderId="68" xfId="0" applyFont="1" applyBorder="1" applyAlignment="1">
      <alignment horizontal="right" vertical="center" wrapText="1"/>
    </xf>
    <xf numFmtId="0" fontId="2" fillId="0" borderId="69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5" fillId="0" borderId="70" xfId="0" applyFont="1" applyBorder="1" applyAlignment="1">
      <alignment horizontal="right" vertical="center"/>
    </xf>
    <xf numFmtId="0" fontId="2" fillId="0" borderId="74" xfId="0" applyFont="1" applyBorder="1" applyAlignment="1">
      <alignment vertical="center"/>
    </xf>
    <xf numFmtId="0" fontId="5" fillId="0" borderId="72" xfId="0" applyFont="1" applyBorder="1" applyAlignment="1">
      <alignment horizontal="right" vertical="center"/>
    </xf>
    <xf numFmtId="0" fontId="2" fillId="0" borderId="75" xfId="0" applyFont="1" applyBorder="1" applyAlignment="1">
      <alignment vertical="center"/>
    </xf>
    <xf numFmtId="0" fontId="5" fillId="0" borderId="67" xfId="0" applyNumberFormat="1" applyFont="1" applyBorder="1" applyAlignment="1">
      <alignment horizontal="center" vertical="center"/>
    </xf>
    <xf numFmtId="0" fontId="6" fillId="0" borderId="76" xfId="0" applyNumberFormat="1" applyFont="1" applyBorder="1" applyAlignment="1">
      <alignment/>
    </xf>
    <xf numFmtId="0" fontId="6" fillId="0" borderId="76" xfId="0" applyNumberFormat="1" applyFont="1" applyBorder="1" applyAlignment="1">
      <alignment horizontal="center"/>
    </xf>
    <xf numFmtId="0" fontId="6" fillId="0" borderId="77" xfId="0" applyNumberFormat="1" applyFont="1" applyBorder="1" applyAlignment="1">
      <alignment/>
    </xf>
    <xf numFmtId="0" fontId="2" fillId="57" borderId="40" xfId="0" applyFont="1" applyFill="1" applyBorder="1" applyAlignment="1">
      <alignment vertical="center"/>
    </xf>
    <xf numFmtId="0" fontId="2" fillId="57" borderId="78" xfId="0" applyFont="1" applyFill="1" applyBorder="1" applyAlignment="1">
      <alignment vertical="center"/>
    </xf>
    <xf numFmtId="0" fontId="2" fillId="57" borderId="40" xfId="0" applyFont="1" applyFill="1" applyBorder="1" applyAlignment="1">
      <alignment horizontal="center" vertical="center"/>
    </xf>
    <xf numFmtId="0" fontId="6" fillId="57" borderId="39" xfId="0" applyFont="1" applyFill="1" applyBorder="1" applyAlignment="1">
      <alignment/>
    </xf>
    <xf numFmtId="0" fontId="6" fillId="57" borderId="39" xfId="0" applyFont="1" applyFill="1" applyBorder="1" applyAlignment="1">
      <alignment horizontal="center"/>
    </xf>
    <xf numFmtId="0" fontId="6" fillId="57" borderId="38" xfId="0" applyFont="1" applyFill="1" applyBorder="1" applyAlignment="1">
      <alignment/>
    </xf>
    <xf numFmtId="0" fontId="6" fillId="57" borderId="79" xfId="0" applyFont="1" applyFill="1" applyBorder="1" applyAlignment="1">
      <alignment horizontal="center"/>
    </xf>
    <xf numFmtId="0" fontId="6" fillId="57" borderId="78" xfId="0" applyFont="1" applyFill="1" applyBorder="1" applyAlignment="1">
      <alignment/>
    </xf>
    <xf numFmtId="0" fontId="2" fillId="0" borderId="42" xfId="0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left" vertical="center"/>
    </xf>
    <xf numFmtId="0" fontId="2" fillId="0" borderId="46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right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9" fillId="0" borderId="48" xfId="0" applyNumberFormat="1" applyFont="1" applyFill="1" applyBorder="1" applyAlignment="1">
      <alignment horizontal="right"/>
    </xf>
    <xf numFmtId="0" fontId="12" fillId="0" borderId="52" xfId="0" applyNumberFormat="1" applyFont="1" applyFill="1" applyBorder="1" applyAlignment="1">
      <alignment horizontal="center"/>
    </xf>
    <xf numFmtId="0" fontId="12" fillId="0" borderId="52" xfId="0" applyNumberFormat="1" applyFont="1" applyFill="1" applyBorder="1" applyAlignment="1">
      <alignment horizontal="right"/>
    </xf>
    <xf numFmtId="0" fontId="12" fillId="0" borderId="34" xfId="0" applyNumberFormat="1" applyFont="1" applyFill="1" applyBorder="1" applyAlignment="1">
      <alignment horizontal="right"/>
    </xf>
    <xf numFmtId="49" fontId="2" fillId="0" borderId="56" xfId="0" applyNumberFormat="1" applyFont="1" applyFill="1" applyBorder="1" applyAlignment="1">
      <alignment horizontal="left" vertical="center"/>
    </xf>
    <xf numFmtId="0" fontId="11" fillId="0" borderId="63" xfId="0" applyNumberFormat="1" applyFont="1" applyFill="1" applyBorder="1" applyAlignment="1">
      <alignment horizontal="center"/>
    </xf>
    <xf numFmtId="0" fontId="12" fillId="0" borderId="63" xfId="0" applyNumberFormat="1" applyFont="1" applyFill="1" applyBorder="1" applyAlignment="1">
      <alignment/>
    </xf>
    <xf numFmtId="0" fontId="12" fillId="0" borderId="45" xfId="0" applyNumberFormat="1" applyFont="1" applyFill="1" applyBorder="1" applyAlignment="1">
      <alignment/>
    </xf>
    <xf numFmtId="0" fontId="2" fillId="0" borderId="45" xfId="0" applyFont="1" applyBorder="1" applyAlignment="1">
      <alignment vertical="center"/>
    </xf>
    <xf numFmtId="0" fontId="13" fillId="0" borderId="60" xfId="0" applyFont="1" applyFill="1" applyBorder="1" applyAlignment="1">
      <alignment horizontal="right" vertical="center"/>
    </xf>
    <xf numFmtId="0" fontId="2" fillId="0" borderId="80" xfId="0" applyFont="1" applyFill="1" applyBorder="1" applyAlignment="1">
      <alignment horizontal="center" vertical="center"/>
    </xf>
    <xf numFmtId="49" fontId="2" fillId="0" borderId="81" xfId="0" applyNumberFormat="1" applyFont="1" applyFill="1" applyBorder="1" applyAlignment="1">
      <alignment horizontal="left" vertical="center"/>
    </xf>
    <xf numFmtId="0" fontId="2" fillId="0" borderId="82" xfId="0" applyFont="1" applyBorder="1" applyAlignment="1">
      <alignment vertical="center" wrapText="1"/>
    </xf>
    <xf numFmtId="0" fontId="2" fillId="0" borderId="83" xfId="0" applyFont="1" applyFill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2" fillId="0" borderId="84" xfId="0" applyFont="1" applyFill="1" applyBorder="1" applyAlignment="1">
      <alignment vertical="center"/>
    </xf>
    <xf numFmtId="0" fontId="2" fillId="0" borderId="85" xfId="0" applyFont="1" applyFill="1" applyBorder="1" applyAlignment="1">
      <alignment vertical="center"/>
    </xf>
    <xf numFmtId="0" fontId="5" fillId="0" borderId="86" xfId="0" applyFont="1" applyFill="1" applyBorder="1" applyAlignment="1">
      <alignment horizontal="right" vertical="center"/>
    </xf>
    <xf numFmtId="0" fontId="13" fillId="0" borderId="86" xfId="0" applyFont="1" applyFill="1" applyBorder="1" applyAlignment="1">
      <alignment horizontal="right" vertical="center"/>
    </xf>
    <xf numFmtId="0" fontId="8" fillId="0" borderId="87" xfId="0" applyNumberFormat="1" applyFont="1" applyFill="1" applyBorder="1" applyAlignment="1">
      <alignment horizontal="center" vertical="center"/>
    </xf>
    <xf numFmtId="0" fontId="9" fillId="0" borderId="88" xfId="0" applyNumberFormat="1" applyFont="1" applyFill="1" applyBorder="1" applyAlignment="1">
      <alignment/>
    </xf>
    <xf numFmtId="0" fontId="11" fillId="0" borderId="89" xfId="0" applyNumberFormat="1" applyFont="1" applyFill="1" applyBorder="1" applyAlignment="1">
      <alignment horizontal="center"/>
    </xf>
    <xf numFmtId="0" fontId="12" fillId="0" borderId="89" xfId="0" applyNumberFormat="1" applyFont="1" applyFill="1" applyBorder="1" applyAlignment="1">
      <alignment/>
    </xf>
    <xf numFmtId="0" fontId="12" fillId="0" borderId="82" xfId="0" applyNumberFormat="1" applyFont="1" applyFill="1" applyBorder="1" applyAlignment="1">
      <alignment/>
    </xf>
    <xf numFmtId="0" fontId="2" fillId="0" borderId="90" xfId="0" applyFont="1" applyBorder="1" applyAlignment="1">
      <alignment horizontal="center" vertical="center"/>
    </xf>
    <xf numFmtId="49" fontId="5" fillId="0" borderId="91" xfId="0" applyNumberFormat="1" applyFont="1" applyBorder="1" applyAlignment="1">
      <alignment horizontal="left" vertical="center"/>
    </xf>
    <xf numFmtId="0" fontId="2" fillId="0" borderId="92" xfId="0" applyFont="1" applyBorder="1" applyAlignment="1">
      <alignment horizontal="right" vertical="center" wrapText="1"/>
    </xf>
    <xf numFmtId="0" fontId="2" fillId="0" borderId="93" xfId="0" applyFont="1" applyBorder="1" applyAlignment="1">
      <alignment vertical="center"/>
    </xf>
    <xf numFmtId="0" fontId="5" fillId="0" borderId="92" xfId="0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2" fillId="0" borderId="95" xfId="0" applyFont="1" applyBorder="1" applyAlignment="1">
      <alignment vertical="center"/>
    </xf>
    <xf numFmtId="0" fontId="2" fillId="0" borderId="96" xfId="0" applyFont="1" applyBorder="1" applyAlignment="1">
      <alignment vertical="center"/>
    </xf>
    <xf numFmtId="0" fontId="2" fillId="0" borderId="97" xfId="0" applyFont="1" applyBorder="1" applyAlignment="1">
      <alignment horizontal="center" vertical="center"/>
    </xf>
    <xf numFmtId="0" fontId="9" fillId="0" borderId="98" xfId="0" applyFont="1" applyBorder="1" applyAlignment="1">
      <alignment/>
    </xf>
    <xf numFmtId="0" fontId="6" fillId="0" borderId="99" xfId="0" applyFont="1" applyBorder="1" applyAlignment="1">
      <alignment horizontal="center"/>
    </xf>
    <xf numFmtId="0" fontId="0" fillId="0" borderId="99" xfId="0" applyFont="1" applyBorder="1" applyAlignment="1">
      <alignment/>
    </xf>
    <xf numFmtId="0" fontId="0" fillId="0" borderId="92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3" fillId="0" borderId="30" xfId="0" applyFont="1" applyBorder="1" applyAlignment="1">
      <alignment vertical="center"/>
    </xf>
    <xf numFmtId="0" fontId="2" fillId="0" borderId="100" xfId="0" applyFont="1" applyBorder="1" applyAlignment="1">
      <alignment vertical="center"/>
    </xf>
    <xf numFmtId="0" fontId="5" fillId="0" borderId="10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1" fontId="2" fillId="0" borderId="56" xfId="0" applyNumberFormat="1" applyFont="1" applyFill="1" applyBorder="1" applyAlignment="1">
      <alignment horizontal="left" vertical="center"/>
    </xf>
    <xf numFmtId="0" fontId="8" fillId="0" borderId="58" xfId="0" applyNumberFormat="1" applyFont="1" applyFill="1" applyBorder="1" applyAlignment="1">
      <alignment horizontal="center" vertical="center"/>
    </xf>
    <xf numFmtId="49" fontId="9" fillId="0" borderId="63" xfId="0" applyNumberFormat="1" applyFont="1" applyFill="1" applyBorder="1" applyAlignment="1">
      <alignment/>
    </xf>
    <xf numFmtId="0" fontId="8" fillId="0" borderId="62" xfId="0" applyNumberFormat="1" applyFont="1" applyFill="1" applyBorder="1" applyAlignment="1">
      <alignment horizontal="center"/>
    </xf>
    <xf numFmtId="1" fontId="9" fillId="0" borderId="63" xfId="0" applyNumberFormat="1" applyFont="1" applyFill="1" applyBorder="1" applyAlignment="1">
      <alignment/>
    </xf>
    <xf numFmtId="0" fontId="8" fillId="0" borderId="64" xfId="0" applyNumberFormat="1" applyFont="1" applyFill="1" applyBorder="1" applyAlignment="1">
      <alignment horizontal="center"/>
    </xf>
    <xf numFmtId="0" fontId="9" fillId="0" borderId="65" xfId="0" applyNumberFormat="1" applyFont="1" applyFill="1" applyBorder="1" applyAlignment="1">
      <alignment/>
    </xf>
    <xf numFmtId="0" fontId="9" fillId="0" borderId="63" xfId="0" applyNumberFormat="1" applyFont="1" applyFill="1" applyBorder="1" applyAlignment="1">
      <alignment horizontal="left" vertical="center"/>
    </xf>
    <xf numFmtId="0" fontId="8" fillId="0" borderId="64" xfId="0" applyNumberFormat="1" applyFont="1" applyFill="1" applyBorder="1" applyAlignment="1">
      <alignment horizontal="center" vertical="center"/>
    </xf>
    <xf numFmtId="0" fontId="14" fillId="0" borderId="58" xfId="0" applyFont="1" applyBorder="1" applyAlignment="1">
      <alignment vertical="center"/>
    </xf>
    <xf numFmtId="0" fontId="13" fillId="0" borderId="60" xfId="0" applyFont="1" applyBorder="1" applyAlignment="1">
      <alignment horizontal="right" vertical="center"/>
    </xf>
    <xf numFmtId="0" fontId="9" fillId="0" borderId="65" xfId="0" applyNumberFormat="1" applyFont="1" applyFill="1" applyBorder="1" applyAlignment="1">
      <alignment horizontal="left"/>
    </xf>
    <xf numFmtId="0" fontId="2" fillId="0" borderId="56" xfId="0" applyFont="1" applyFill="1" applyBorder="1" applyAlignment="1">
      <alignment horizontal="left" vertical="center"/>
    </xf>
    <xf numFmtId="49" fontId="9" fillId="0" borderId="63" xfId="0" applyNumberFormat="1" applyFont="1" applyFill="1" applyBorder="1" applyAlignment="1">
      <alignment vertical="center"/>
    </xf>
    <xf numFmtId="0" fontId="8" fillId="0" borderId="65" xfId="0" applyNumberFormat="1" applyFont="1" applyFill="1" applyBorder="1" applyAlignment="1">
      <alignment horizontal="center" vertical="center"/>
    </xf>
    <xf numFmtId="0" fontId="15" fillId="0" borderId="64" xfId="0" applyNumberFormat="1" applyFont="1" applyFill="1" applyBorder="1" applyAlignment="1">
      <alignment horizontal="center" vertical="center"/>
    </xf>
    <xf numFmtId="0" fontId="9" fillId="0" borderId="65" xfId="0" applyNumberFormat="1" applyFont="1" applyFill="1" applyBorder="1" applyAlignment="1">
      <alignment vertical="center"/>
    </xf>
    <xf numFmtId="0" fontId="14" fillId="0" borderId="84" xfId="0" applyFont="1" applyBorder="1" applyAlignment="1">
      <alignment vertical="center"/>
    </xf>
    <xf numFmtId="0" fontId="14" fillId="0" borderId="85" xfId="0" applyFont="1" applyBorder="1" applyAlignment="1">
      <alignment vertical="center"/>
    </xf>
    <xf numFmtId="0" fontId="14" fillId="0" borderId="88" xfId="0" applyFont="1" applyBorder="1" applyAlignment="1">
      <alignment vertical="center"/>
    </xf>
    <xf numFmtId="0" fontId="14" fillId="0" borderId="102" xfId="0" applyFont="1" applyBorder="1" applyAlignment="1">
      <alignment vertical="center"/>
    </xf>
    <xf numFmtId="0" fontId="13" fillId="0" borderId="86" xfId="0" applyFont="1" applyBorder="1" applyAlignment="1">
      <alignment horizontal="right" vertical="center"/>
    </xf>
    <xf numFmtId="0" fontId="9" fillId="0" borderId="65" xfId="0" applyNumberFormat="1" applyFont="1" applyFill="1" applyBorder="1" applyAlignment="1">
      <alignment horizontal="right"/>
    </xf>
    <xf numFmtId="0" fontId="2" fillId="0" borderId="81" xfId="0" applyFont="1" applyBorder="1" applyAlignment="1">
      <alignment horizontal="left" vertical="center"/>
    </xf>
    <xf numFmtId="0" fontId="2" fillId="0" borderId="84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102" xfId="0" applyFont="1" applyBorder="1" applyAlignment="1">
      <alignment vertical="center"/>
    </xf>
    <xf numFmtId="0" fontId="5" fillId="0" borderId="86" xfId="0" applyFont="1" applyBorder="1" applyAlignment="1">
      <alignment horizontal="right" vertical="center"/>
    </xf>
    <xf numFmtId="0" fontId="2" fillId="0" borderId="88" xfId="0" applyFont="1" applyFill="1" applyBorder="1" applyAlignment="1">
      <alignment vertical="center"/>
    </xf>
    <xf numFmtId="0" fontId="2" fillId="0" borderId="102" xfId="0" applyFont="1" applyFill="1" applyBorder="1" applyAlignment="1">
      <alignment vertical="center"/>
    </xf>
    <xf numFmtId="0" fontId="2" fillId="0" borderId="103" xfId="0" applyFont="1" applyBorder="1" applyAlignment="1">
      <alignment vertical="center"/>
    </xf>
    <xf numFmtId="0" fontId="3" fillId="0" borderId="87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vertical="center"/>
    </xf>
    <xf numFmtId="49" fontId="3" fillId="0" borderId="89" xfId="0" applyNumberFormat="1" applyFont="1" applyBorder="1" applyAlignment="1">
      <alignment vertical="center"/>
    </xf>
    <xf numFmtId="0" fontId="2" fillId="0" borderId="80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center"/>
    </xf>
    <xf numFmtId="0" fontId="5" fillId="0" borderId="88" xfId="0" applyFont="1" applyBorder="1" applyAlignment="1">
      <alignment horizontal="center" vertical="center"/>
    </xf>
    <xf numFmtId="0" fontId="2" fillId="0" borderId="91" xfId="0" applyFont="1" applyBorder="1" applyAlignment="1">
      <alignment horizontal="left" vertical="center"/>
    </xf>
    <xf numFmtId="0" fontId="2" fillId="0" borderId="92" xfId="0" applyFont="1" applyFill="1" applyBorder="1" applyAlignment="1">
      <alignment vertical="center" wrapText="1"/>
    </xf>
    <xf numFmtId="0" fontId="2" fillId="0" borderId="94" xfId="0" applyFont="1" applyFill="1" applyBorder="1" applyAlignment="1">
      <alignment vertical="center"/>
    </xf>
    <xf numFmtId="0" fontId="2" fillId="0" borderId="92" xfId="0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57" borderId="79" xfId="0" applyFont="1" applyFill="1" applyBorder="1" applyAlignment="1">
      <alignment horizontal="center" vertical="center"/>
    </xf>
    <xf numFmtId="0" fontId="3" fillId="57" borderId="38" xfId="0" applyFont="1" applyFill="1" applyBorder="1" applyAlignment="1">
      <alignment vertical="center"/>
    </xf>
    <xf numFmtId="0" fontId="3" fillId="57" borderId="38" xfId="0" applyFont="1" applyFill="1" applyBorder="1" applyAlignment="1">
      <alignment horizontal="center" vertical="center"/>
    </xf>
    <xf numFmtId="0" fontId="3" fillId="57" borderId="79" xfId="0" applyFont="1" applyFill="1" applyBorder="1" applyAlignment="1">
      <alignment horizontal="center" vertical="center"/>
    </xf>
    <xf numFmtId="0" fontId="3" fillId="57" borderId="78" xfId="0" applyFont="1" applyFill="1" applyBorder="1" applyAlignment="1">
      <alignment vertical="center"/>
    </xf>
    <xf numFmtId="0" fontId="3" fillId="58" borderId="0" xfId="0" applyFont="1" applyFill="1" applyAlignment="1">
      <alignment vertical="center"/>
    </xf>
    <xf numFmtId="49" fontId="2" fillId="0" borderId="43" xfId="0" applyNumberFormat="1" applyFont="1" applyBorder="1" applyAlignment="1">
      <alignment horizontal="left" vertical="center"/>
    </xf>
    <xf numFmtId="0" fontId="2" fillId="0" borderId="106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2" fillId="58" borderId="55" xfId="0" applyFont="1" applyFill="1" applyBorder="1" applyAlignment="1">
      <alignment horizontal="center" vertical="center"/>
    </xf>
    <xf numFmtId="49" fontId="2" fillId="58" borderId="56" xfId="0" applyNumberFormat="1" applyFont="1" applyFill="1" applyBorder="1" applyAlignment="1">
      <alignment horizontal="left" vertical="center"/>
    </xf>
    <xf numFmtId="0" fontId="2" fillId="58" borderId="45" xfId="0" applyFont="1" applyFill="1" applyBorder="1" applyAlignment="1">
      <alignment vertical="center" wrapText="1"/>
    </xf>
    <xf numFmtId="0" fontId="2" fillId="58" borderId="84" xfId="0" applyFont="1" applyFill="1" applyBorder="1" applyAlignment="1">
      <alignment vertical="center"/>
    </xf>
    <xf numFmtId="0" fontId="2" fillId="58" borderId="103" xfId="0" applyFont="1" applyFill="1" applyBorder="1" applyAlignment="1">
      <alignment vertical="center"/>
    </xf>
    <xf numFmtId="0" fontId="2" fillId="58" borderId="85" xfId="0" applyFont="1" applyFill="1" applyBorder="1" applyAlignment="1">
      <alignment vertical="center"/>
    </xf>
    <xf numFmtId="0" fontId="2" fillId="58" borderId="86" xfId="0" applyFont="1" applyFill="1" applyBorder="1" applyAlignment="1">
      <alignment vertical="center"/>
    </xf>
    <xf numFmtId="0" fontId="2" fillId="58" borderId="44" xfId="0" applyFont="1" applyFill="1" applyBorder="1" applyAlignment="1">
      <alignment vertical="center"/>
    </xf>
    <xf numFmtId="0" fontId="2" fillId="58" borderId="57" xfId="0" applyFont="1" applyFill="1" applyBorder="1" applyAlignment="1">
      <alignment vertical="center"/>
    </xf>
    <xf numFmtId="0" fontId="2" fillId="58" borderId="61" xfId="0" applyFont="1" applyFill="1" applyBorder="1" applyAlignment="1">
      <alignment vertical="center"/>
    </xf>
    <xf numFmtId="0" fontId="2" fillId="58" borderId="60" xfId="0" applyFont="1" applyFill="1" applyBorder="1" applyAlignment="1">
      <alignment vertical="center"/>
    </xf>
    <xf numFmtId="0" fontId="2" fillId="58" borderId="58" xfId="0" applyFont="1" applyFill="1" applyBorder="1" applyAlignment="1">
      <alignment horizontal="center" vertical="center"/>
    </xf>
    <xf numFmtId="0" fontId="3" fillId="58" borderId="62" xfId="0" applyFont="1" applyFill="1" applyBorder="1" applyAlignment="1">
      <alignment horizontal="center" vertical="center"/>
    </xf>
    <xf numFmtId="49" fontId="3" fillId="58" borderId="63" xfId="0" applyNumberFormat="1" applyFont="1" applyFill="1" applyBorder="1" applyAlignment="1">
      <alignment vertical="center"/>
    </xf>
    <xf numFmtId="0" fontId="3" fillId="58" borderId="64" xfId="0" applyFont="1" applyFill="1" applyBorder="1" applyAlignment="1">
      <alignment horizontal="center" vertical="center"/>
    </xf>
    <xf numFmtId="0" fontId="3" fillId="58" borderId="65" xfId="0" applyFont="1" applyFill="1" applyBorder="1" applyAlignment="1">
      <alignment vertical="center"/>
    </xf>
    <xf numFmtId="0" fontId="2" fillId="57" borderId="107" xfId="0" applyFont="1" applyFill="1" applyBorder="1" applyAlignment="1">
      <alignment horizontal="center" vertical="center"/>
    </xf>
    <xf numFmtId="0" fontId="2" fillId="57" borderId="108" xfId="0" applyFont="1" applyFill="1" applyBorder="1" applyAlignment="1">
      <alignment horizontal="left" vertical="center"/>
    </xf>
    <xf numFmtId="0" fontId="2" fillId="57" borderId="109" xfId="0" applyFont="1" applyFill="1" applyBorder="1" applyAlignment="1">
      <alignment horizontal="right" vertical="center" wrapText="1"/>
    </xf>
    <xf numFmtId="0" fontId="2" fillId="0" borderId="110" xfId="0" applyFont="1" applyBorder="1" applyAlignment="1">
      <alignment horizontal="center" vertical="center"/>
    </xf>
    <xf numFmtId="0" fontId="2" fillId="0" borderId="111" xfId="0" applyFont="1" applyBorder="1" applyAlignment="1">
      <alignment vertical="center"/>
    </xf>
    <xf numFmtId="0" fontId="2" fillId="0" borderId="111" xfId="0" applyFont="1" applyBorder="1" applyAlignment="1">
      <alignment horizontal="center" vertical="center"/>
    </xf>
    <xf numFmtId="0" fontId="3" fillId="0" borderId="111" xfId="0" applyFont="1" applyBorder="1" applyAlignment="1">
      <alignment vertical="center"/>
    </xf>
    <xf numFmtId="0" fontId="3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49" fontId="2" fillId="0" borderId="113" xfId="0" applyNumberFormat="1" applyFont="1" applyBorder="1" applyAlignment="1">
      <alignment horizontal="left" vertical="center"/>
    </xf>
    <xf numFmtId="0" fontId="2" fillId="0" borderId="13" xfId="0" applyFont="1" applyFill="1" applyBorder="1" applyAlignment="1">
      <alignment vertical="center" wrapText="1"/>
    </xf>
    <xf numFmtId="0" fontId="5" fillId="0" borderId="114" xfId="0" applyFont="1" applyBorder="1" applyAlignment="1">
      <alignment vertical="center"/>
    </xf>
    <xf numFmtId="0" fontId="2" fillId="0" borderId="115" xfId="0" applyFont="1" applyFill="1" applyBorder="1" applyAlignment="1">
      <alignment vertical="center"/>
    </xf>
    <xf numFmtId="0" fontId="2" fillId="0" borderId="116" xfId="0" applyFont="1" applyFill="1" applyBorder="1" applyAlignment="1">
      <alignment vertical="center"/>
    </xf>
    <xf numFmtId="0" fontId="5" fillId="0" borderId="117" xfId="0" applyFont="1" applyFill="1" applyBorder="1" applyAlignment="1">
      <alignment horizontal="right" vertical="center"/>
    </xf>
    <xf numFmtId="0" fontId="2" fillId="0" borderId="118" xfId="0" applyFont="1" applyFill="1" applyBorder="1" applyAlignment="1">
      <alignment vertical="center"/>
    </xf>
    <xf numFmtId="0" fontId="2" fillId="0" borderId="119" xfId="0" applyFont="1" applyFill="1" applyBorder="1" applyAlignment="1">
      <alignment vertical="center"/>
    </xf>
    <xf numFmtId="0" fontId="5" fillId="0" borderId="120" xfId="0" applyFont="1" applyFill="1" applyBorder="1" applyAlignment="1">
      <alignment horizontal="right" vertical="center"/>
    </xf>
    <xf numFmtId="0" fontId="5" fillId="0" borderId="121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49" fontId="2" fillId="0" borderId="123" xfId="0" applyNumberFormat="1" applyFont="1" applyBorder="1" applyAlignment="1">
      <alignment horizontal="left" vertical="center"/>
    </xf>
    <xf numFmtId="0" fontId="2" fillId="0" borderId="25" xfId="0" applyFont="1" applyBorder="1" applyAlignment="1">
      <alignment horizontal="right" vertical="center" wrapText="1"/>
    </xf>
    <xf numFmtId="0" fontId="2" fillId="0" borderId="124" xfId="0" applyFont="1" applyBorder="1" applyAlignment="1">
      <alignment vertical="center"/>
    </xf>
    <xf numFmtId="0" fontId="2" fillId="0" borderId="125" xfId="0" applyFont="1" applyBorder="1" applyAlignment="1">
      <alignment vertical="center"/>
    </xf>
    <xf numFmtId="0" fontId="5" fillId="0" borderId="126" xfId="0" applyFont="1" applyBorder="1" applyAlignment="1">
      <alignment horizontal="right" vertical="center"/>
    </xf>
    <xf numFmtId="0" fontId="2" fillId="58" borderId="124" xfId="0" applyFont="1" applyFill="1" applyBorder="1" applyAlignment="1">
      <alignment vertical="center"/>
    </xf>
    <xf numFmtId="0" fontId="2" fillId="58" borderId="125" xfId="0" applyFont="1" applyFill="1" applyBorder="1" applyAlignment="1">
      <alignment vertical="center"/>
    </xf>
    <xf numFmtId="0" fontId="5" fillId="0" borderId="127" xfId="0" applyFont="1" applyBorder="1" applyAlignment="1">
      <alignment horizontal="right" vertical="center"/>
    </xf>
    <xf numFmtId="49" fontId="2" fillId="0" borderId="97" xfId="0" applyNumberFormat="1" applyFont="1" applyBorder="1" applyAlignment="1">
      <alignment horizontal="left" vertical="center"/>
    </xf>
    <xf numFmtId="0" fontId="2" fillId="0" borderId="92" xfId="0" applyFont="1" applyBorder="1" applyAlignment="1">
      <alignment horizontal="left" vertical="center" wrapText="1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right" vertical="center"/>
    </xf>
    <xf numFmtId="0" fontId="2" fillId="0" borderId="98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5" fillId="0" borderId="129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57" borderId="0" xfId="0" applyFont="1" applyFill="1" applyBorder="1" applyAlignment="1">
      <alignment/>
    </xf>
    <xf numFmtId="0" fontId="16" fillId="57" borderId="0" xfId="0" applyFont="1" applyFill="1" applyBorder="1" applyAlignment="1">
      <alignment/>
    </xf>
    <xf numFmtId="0" fontId="0" fillId="57" borderId="0" xfId="0" applyFont="1" applyFill="1" applyBorder="1" applyAlignment="1">
      <alignment horizontal="center"/>
    </xf>
    <xf numFmtId="0" fontId="16" fillId="57" borderId="0" xfId="0" applyFont="1" applyFill="1" applyBorder="1" applyAlignment="1">
      <alignment horizontal="right"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 horizontal="centerContinuous"/>
    </xf>
    <xf numFmtId="49" fontId="2" fillId="0" borderId="40" xfId="0" applyNumberFormat="1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" fillId="57" borderId="130" xfId="0" applyFont="1" applyFill="1" applyBorder="1" applyAlignment="1">
      <alignment vertical="center"/>
    </xf>
    <xf numFmtId="0" fontId="5" fillId="57" borderId="131" xfId="0" applyFont="1" applyFill="1" applyBorder="1" applyAlignment="1">
      <alignment horizontal="right" vertical="center"/>
    </xf>
    <xf numFmtId="0" fontId="2" fillId="57" borderId="41" xfId="0" applyFont="1" applyFill="1" applyBorder="1" applyAlignment="1">
      <alignment vertical="center"/>
    </xf>
    <xf numFmtId="0" fontId="5" fillId="57" borderId="41" xfId="0" applyFont="1" applyFill="1" applyBorder="1" applyAlignment="1">
      <alignment horizontal="right" vertical="center"/>
    </xf>
    <xf numFmtId="0" fontId="5" fillId="57" borderId="0" xfId="0" applyFont="1" applyFill="1" applyBorder="1" applyAlignment="1">
      <alignment horizontal="center" vertical="center"/>
    </xf>
    <xf numFmtId="0" fontId="2" fillId="57" borderId="63" xfId="0" applyFont="1" applyFill="1" applyBorder="1" applyAlignment="1">
      <alignment horizontal="center" vertical="center"/>
    </xf>
    <xf numFmtId="0" fontId="2" fillId="57" borderId="31" xfId="0" applyFont="1" applyFill="1" applyBorder="1" applyAlignment="1">
      <alignment horizontal="center" vertical="center"/>
    </xf>
    <xf numFmtId="0" fontId="2" fillId="57" borderId="132" xfId="0" applyFont="1" applyFill="1" applyBorder="1" applyAlignment="1">
      <alignment horizontal="center" vertical="center"/>
    </xf>
    <xf numFmtId="0" fontId="3" fillId="57" borderId="133" xfId="0" applyFont="1" applyFill="1" applyBorder="1" applyAlignment="1">
      <alignment horizontal="center" vertical="center"/>
    </xf>
    <xf numFmtId="0" fontId="3" fillId="57" borderId="134" xfId="0" applyFont="1" applyFill="1" applyBorder="1" applyAlignment="1">
      <alignment vertical="center"/>
    </xf>
    <xf numFmtId="0" fontId="2" fillId="57" borderId="38" xfId="0" applyFont="1" applyFill="1" applyBorder="1" applyAlignment="1">
      <alignment horizontal="center" vertical="center"/>
    </xf>
    <xf numFmtId="0" fontId="2" fillId="0" borderId="135" xfId="0" applyFont="1" applyBorder="1" applyAlignment="1">
      <alignment vertical="center"/>
    </xf>
    <xf numFmtId="0" fontId="2" fillId="0" borderId="136" xfId="0" applyFont="1" applyBorder="1" applyAlignment="1">
      <alignment vertical="center"/>
    </xf>
    <xf numFmtId="0" fontId="2" fillId="0" borderId="116" xfId="0" applyFont="1" applyBorder="1" applyAlignment="1">
      <alignment vertical="center"/>
    </xf>
    <xf numFmtId="0" fontId="5" fillId="0" borderId="117" xfId="0" applyFont="1" applyBorder="1" applyAlignment="1">
      <alignment horizontal="right" vertical="center"/>
    </xf>
    <xf numFmtId="0" fontId="2" fillId="0" borderId="101" xfId="0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vertical="center"/>
    </xf>
    <xf numFmtId="0" fontId="2" fillId="0" borderId="115" xfId="0" applyFont="1" applyBorder="1" applyAlignment="1">
      <alignment vertical="center"/>
    </xf>
    <xf numFmtId="0" fontId="5" fillId="57" borderId="38" xfId="0" applyFont="1" applyFill="1" applyBorder="1" applyAlignment="1">
      <alignment vertical="center"/>
    </xf>
    <xf numFmtId="0" fontId="2" fillId="0" borderId="113" xfId="0" applyFont="1" applyBorder="1" applyAlignment="1">
      <alignment horizontal="left" vertical="center"/>
    </xf>
    <xf numFmtId="0" fontId="2" fillId="0" borderId="1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" fillId="0" borderId="134" xfId="0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37" xfId="0" applyFont="1" applyBorder="1" applyAlignment="1">
      <alignment horizontal="center"/>
    </xf>
    <xf numFmtId="0" fontId="5" fillId="0" borderId="101" xfId="0" applyFont="1" applyBorder="1" applyAlignment="1">
      <alignment vertical="center"/>
    </xf>
    <xf numFmtId="0" fontId="2" fillId="0" borderId="45" xfId="83" applyFont="1" applyBorder="1" applyAlignment="1">
      <alignment vertical="center" wrapText="1"/>
      <protection/>
    </xf>
    <xf numFmtId="0" fontId="5" fillId="57" borderId="78" xfId="0" applyFont="1" applyFill="1" applyBorder="1" applyAlignment="1">
      <alignment vertical="center"/>
    </xf>
    <xf numFmtId="1" fontId="2" fillId="0" borderId="56" xfId="83" applyNumberFormat="1" applyFont="1" applyBorder="1" applyAlignment="1">
      <alignment horizontal="left" vertical="center"/>
      <protection/>
    </xf>
    <xf numFmtId="0" fontId="2" fillId="0" borderId="115" xfId="83" applyFont="1" applyFill="1" applyBorder="1" applyAlignment="1">
      <alignment vertical="center"/>
      <protection/>
    </xf>
    <xf numFmtId="0" fontId="2" fillId="0" borderId="44" xfId="83" applyFont="1" applyBorder="1" applyAlignment="1">
      <alignment vertical="center"/>
      <protection/>
    </xf>
    <xf numFmtId="0" fontId="2" fillId="0" borderId="61" xfId="83" applyFont="1" applyBorder="1" applyAlignment="1">
      <alignment vertical="center"/>
      <protection/>
    </xf>
    <xf numFmtId="0" fontId="2" fillId="0" borderId="57" xfId="83" applyFont="1" applyBorder="1" applyAlignment="1">
      <alignment vertical="center"/>
      <protection/>
    </xf>
    <xf numFmtId="0" fontId="5" fillId="0" borderId="60" xfId="83" applyFont="1" applyBorder="1" applyAlignment="1">
      <alignment horizontal="right" vertical="center"/>
      <protection/>
    </xf>
    <xf numFmtId="0" fontId="5" fillId="0" borderId="58" xfId="83" applyFont="1" applyBorder="1" applyAlignment="1">
      <alignment horizontal="center" vertical="center"/>
      <protection/>
    </xf>
    <xf numFmtId="1" fontId="2" fillId="0" borderId="63" xfId="83" applyNumberFormat="1" applyFont="1" applyBorder="1" applyAlignment="1">
      <alignment horizontal="center" vertical="center"/>
      <protection/>
    </xf>
    <xf numFmtId="0" fontId="2" fillId="0" borderId="62" xfId="83" applyFont="1" applyBorder="1" applyAlignment="1">
      <alignment horizontal="center" vertical="center"/>
      <protection/>
    </xf>
    <xf numFmtId="0" fontId="3" fillId="0" borderId="64" xfId="83" applyFont="1" applyBorder="1" applyAlignment="1">
      <alignment horizontal="center" vertical="center"/>
      <protection/>
    </xf>
    <xf numFmtId="0" fontId="3" fillId="0" borderId="65" xfId="83" applyFont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3" fillId="0" borderId="63" xfId="83" applyFont="1" applyBorder="1" applyAlignment="1">
      <alignment vertical="center"/>
      <protection/>
    </xf>
    <xf numFmtId="0" fontId="3" fillId="0" borderId="62" xfId="83" applyFont="1" applyBorder="1" applyAlignment="1">
      <alignment horizontal="center" vertical="center"/>
      <protection/>
    </xf>
    <xf numFmtId="0" fontId="2" fillId="0" borderId="138" xfId="83" applyFont="1" applyBorder="1" applyAlignment="1">
      <alignment vertical="center"/>
      <protection/>
    </xf>
    <xf numFmtId="0" fontId="2" fillId="0" borderId="58" xfId="83" applyFont="1" applyBorder="1" applyAlignment="1">
      <alignment vertical="center"/>
      <protection/>
    </xf>
    <xf numFmtId="0" fontId="2" fillId="0" borderId="59" xfId="83" applyFont="1" applyBorder="1" applyAlignment="1">
      <alignment vertical="center"/>
      <protection/>
    </xf>
    <xf numFmtId="0" fontId="2" fillId="0" borderId="138" xfId="83" applyFont="1" applyFill="1" applyBorder="1" applyAlignment="1">
      <alignment vertical="center"/>
      <protection/>
    </xf>
    <xf numFmtId="0" fontId="2" fillId="0" borderId="57" xfId="83" applyFont="1" applyFill="1" applyBorder="1" applyAlignment="1">
      <alignment vertical="center"/>
      <protection/>
    </xf>
    <xf numFmtId="0" fontId="2" fillId="0" borderId="58" xfId="83" applyFont="1" applyFill="1" applyBorder="1" applyAlignment="1">
      <alignment vertical="center"/>
      <protection/>
    </xf>
    <xf numFmtId="0" fontId="2" fillId="0" borderId="59" xfId="83" applyFont="1" applyFill="1" applyBorder="1" applyAlignment="1">
      <alignment vertical="center"/>
      <protection/>
    </xf>
    <xf numFmtId="0" fontId="5" fillId="0" borderId="60" xfId="83" applyFont="1" applyFill="1" applyBorder="1" applyAlignment="1">
      <alignment horizontal="right" vertical="center"/>
      <protection/>
    </xf>
    <xf numFmtId="0" fontId="2" fillId="0" borderId="61" xfId="83" applyFont="1" applyFill="1" applyBorder="1" applyAlignment="1">
      <alignment vertical="center"/>
      <protection/>
    </xf>
    <xf numFmtId="49" fontId="2" fillId="0" borderId="56" xfId="83" applyNumberFormat="1" applyFont="1" applyFill="1" applyBorder="1" applyAlignment="1">
      <alignment horizontal="left" vertical="center"/>
      <protection/>
    </xf>
    <xf numFmtId="0" fontId="8" fillId="0" borderId="58" xfId="83" applyNumberFormat="1" applyFont="1" applyFill="1" applyBorder="1" applyAlignment="1">
      <alignment horizontal="center" vertical="center"/>
      <protection/>
    </xf>
    <xf numFmtId="49" fontId="9" fillId="0" borderId="63" xfId="83" applyNumberFormat="1" applyFont="1" applyFill="1" applyBorder="1" applyAlignment="1">
      <alignment vertical="center"/>
      <protection/>
    </xf>
    <xf numFmtId="0" fontId="8" fillId="0" borderId="62" xfId="83" applyNumberFormat="1" applyFont="1" applyFill="1" applyBorder="1" applyAlignment="1">
      <alignment horizontal="center" vertical="center"/>
      <protection/>
    </xf>
    <xf numFmtId="0" fontId="9" fillId="0" borderId="63" xfId="83" applyNumberFormat="1" applyFont="1" applyFill="1" applyBorder="1" applyAlignment="1">
      <alignment vertical="center"/>
      <protection/>
    </xf>
    <xf numFmtId="0" fontId="8" fillId="0" borderId="64" xfId="83" applyNumberFormat="1" applyFont="1" applyFill="1" applyBorder="1" applyAlignment="1">
      <alignment horizontal="center" vertical="center"/>
      <protection/>
    </xf>
    <xf numFmtId="0" fontId="9" fillId="0" borderId="65" xfId="83" applyNumberFormat="1" applyFont="1" applyFill="1" applyBorder="1" applyAlignment="1">
      <alignment horizontal="right"/>
      <protection/>
    </xf>
    <xf numFmtId="0" fontId="9" fillId="0" borderId="65" xfId="83" applyNumberFormat="1" applyFont="1" applyFill="1" applyBorder="1" applyAlignment="1">
      <alignment vertical="center"/>
      <protection/>
    </xf>
    <xf numFmtId="1" fontId="2" fillId="0" borderId="56" xfId="83" applyNumberFormat="1" applyFont="1" applyFill="1" applyBorder="1" applyAlignment="1">
      <alignment horizontal="left" vertical="center"/>
      <protection/>
    </xf>
    <xf numFmtId="1" fontId="2" fillId="0" borderId="56" xfId="0" applyNumberFormat="1" applyFont="1" applyBorder="1" applyAlignment="1">
      <alignment horizontal="left" vertical="center"/>
    </xf>
    <xf numFmtId="1" fontId="2" fillId="0" borderId="63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2" fillId="0" borderId="138" xfId="0" applyFont="1" applyFill="1" applyBorder="1" applyAlignment="1">
      <alignment vertical="center"/>
    </xf>
    <xf numFmtId="0" fontId="2" fillId="0" borderId="138" xfId="0" applyFont="1" applyBorder="1" applyAlignment="1">
      <alignment vertical="center"/>
    </xf>
    <xf numFmtId="49" fontId="2" fillId="0" borderId="81" xfId="0" applyNumberFormat="1" applyFont="1" applyFill="1" applyBorder="1" applyAlignment="1">
      <alignment horizontal="left" vertical="center"/>
    </xf>
    <xf numFmtId="0" fontId="2" fillId="0" borderId="82" xfId="0" applyFont="1" applyFill="1" applyBorder="1" applyAlignment="1">
      <alignment vertical="center" wrapText="1"/>
    </xf>
    <xf numFmtId="0" fontId="5" fillId="0" borderId="101" xfId="0" applyFont="1" applyFill="1" applyBorder="1" applyAlignment="1">
      <alignment vertical="center"/>
    </xf>
    <xf numFmtId="0" fontId="8" fillId="0" borderId="88" xfId="0" applyNumberFormat="1" applyFont="1" applyFill="1" applyBorder="1" applyAlignment="1">
      <alignment horizontal="center" vertical="center"/>
    </xf>
    <xf numFmtId="49" fontId="9" fillId="0" borderId="89" xfId="0" applyNumberFormat="1" applyFont="1" applyFill="1" applyBorder="1" applyAlignment="1">
      <alignment vertical="center"/>
    </xf>
    <xf numFmtId="0" fontId="8" fillId="0" borderId="104" xfId="0" applyNumberFormat="1" applyFont="1" applyFill="1" applyBorder="1" applyAlignment="1">
      <alignment horizontal="center" vertical="center"/>
    </xf>
    <xf numFmtId="0" fontId="9" fillId="0" borderId="105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 wrapText="1"/>
    </xf>
    <xf numFmtId="0" fontId="2" fillId="0" borderId="140" xfId="0" applyFont="1" applyBorder="1" applyAlignment="1">
      <alignment horizontal="center" vertical="center" wrapText="1"/>
    </xf>
    <xf numFmtId="0" fontId="2" fillId="0" borderId="141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5" fillId="57" borderId="41" xfId="0" applyFont="1" applyFill="1" applyBorder="1" applyAlignment="1">
      <alignment vertical="center" wrapText="1"/>
    </xf>
    <xf numFmtId="0" fontId="5" fillId="57" borderId="39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" fillId="57" borderId="41" xfId="0" applyNumberFormat="1" applyFont="1" applyFill="1" applyBorder="1" applyAlignment="1">
      <alignment horizontal="left" vertical="center"/>
    </xf>
    <xf numFmtId="0" fontId="0" fillId="57" borderId="37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40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49" fontId="2" fillId="57" borderId="4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1" fontId="16" fillId="0" borderId="138" xfId="83" applyNumberFormat="1" applyFont="1" applyBorder="1" applyAlignment="1">
      <alignment horizontal="left" vertical="center"/>
      <protection/>
    </xf>
    <xf numFmtId="0" fontId="19" fillId="0" borderId="45" xfId="83" applyFont="1" applyBorder="1" applyAlignment="1">
      <alignment vertical="center"/>
      <protection/>
    </xf>
    <xf numFmtId="0" fontId="5" fillId="57" borderId="40" xfId="0" applyFont="1" applyFill="1" applyBorder="1" applyAlignment="1">
      <alignment vertical="center" wrapText="1"/>
    </xf>
    <xf numFmtId="0" fontId="0" fillId="0" borderId="79" xfId="0" applyFont="1" applyBorder="1" applyAlignment="1">
      <alignment vertical="center"/>
    </xf>
    <xf numFmtId="0" fontId="5" fillId="57" borderId="40" xfId="83" applyFont="1" applyFill="1" applyBorder="1" applyAlignment="1">
      <alignment vertical="center" wrapText="1"/>
      <protection/>
    </xf>
    <xf numFmtId="0" fontId="0" fillId="0" borderId="79" xfId="83" applyFont="1" applyBorder="1" applyAlignment="1">
      <alignment vertical="center"/>
      <protection/>
    </xf>
    <xf numFmtId="0" fontId="5" fillId="57" borderId="35" xfId="0" applyFont="1" applyFill="1" applyBorder="1" applyAlignment="1">
      <alignment vertical="center" wrapText="1"/>
    </xf>
    <xf numFmtId="0" fontId="0" fillId="0" borderId="37" xfId="0" applyFont="1" applyBorder="1" applyAlignment="1">
      <alignment vertical="center"/>
    </xf>
    <xf numFmtId="0" fontId="5" fillId="57" borderId="37" xfId="0" applyFont="1" applyFill="1" applyBorder="1" applyAlignment="1">
      <alignment vertical="center" wrapText="1"/>
    </xf>
    <xf numFmtId="49" fontId="2" fillId="0" borderId="14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5" fillId="57" borderId="131" xfId="0" applyFont="1" applyFill="1" applyBorder="1" applyAlignment="1">
      <alignment vertical="center" wrapText="1"/>
    </xf>
    <xf numFmtId="0" fontId="0" fillId="57" borderId="14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49" fontId="2" fillId="0" borderId="149" xfId="0" applyNumberFormat="1" applyFont="1" applyBorder="1" applyAlignment="1">
      <alignment horizontal="left" vertical="center"/>
    </xf>
    <xf numFmtId="0" fontId="2" fillId="0" borderId="150" xfId="0" applyFont="1" applyBorder="1" applyAlignment="1">
      <alignment horizontal="center" vertical="center" wrapText="1"/>
    </xf>
  </cellXfs>
  <cellStyles count="8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evitel" xfId="51"/>
    <cellStyle name="Cím" xfId="52"/>
    <cellStyle name="Címsor 1" xfId="53"/>
    <cellStyle name="Címsor 2" xfId="54"/>
    <cellStyle name="Címsor 3" xfId="55"/>
    <cellStyle name="Címsor 4" xfId="56"/>
    <cellStyle name="Ellenőrzőcella" xfId="57"/>
    <cellStyle name="Emphasis 1" xfId="58"/>
    <cellStyle name="Emphasis 2" xfId="59"/>
    <cellStyle name="Emphasis 3" xfId="60"/>
    <cellStyle name="Comma" xfId="61"/>
    <cellStyle name="Comma [0]" xfId="62"/>
    <cellStyle name="Figyelmeztetés" xfId="63"/>
    <cellStyle name="Heading 1" xfId="64"/>
    <cellStyle name="Heading 2" xfId="65"/>
    <cellStyle name="Heading 3" xfId="66"/>
    <cellStyle name="Heading 4" xfId="67"/>
    <cellStyle name="Hivatkozott cella" xfId="68"/>
    <cellStyle name="Input" xfId="69"/>
    <cellStyle name="Jegyzet" xfId="70"/>
    <cellStyle name="Jelölőszín (1)" xfId="71"/>
    <cellStyle name="Jelölőszín (2)" xfId="72"/>
    <cellStyle name="Jelölőszín (3)" xfId="73"/>
    <cellStyle name="Jelölőszín (4)" xfId="74"/>
    <cellStyle name="Jelölőszín (5)" xfId="75"/>
    <cellStyle name="Jelölőszín (6)" xfId="76"/>
    <cellStyle name="Jó" xfId="77"/>
    <cellStyle name="Kimenet" xfId="78"/>
    <cellStyle name="Linked Cell" xfId="79"/>
    <cellStyle name="Magyarázó szöveg" xfId="80"/>
    <cellStyle name="Normál 2" xfId="81"/>
    <cellStyle name="Normál 2 2" xfId="82"/>
    <cellStyle name="Normál 3" xfId="83"/>
    <cellStyle name="Note" xfId="84"/>
    <cellStyle name="Output" xfId="85"/>
    <cellStyle name="Összesen" xfId="86"/>
    <cellStyle name="Currency" xfId="87"/>
    <cellStyle name="Currency [0]" xfId="88"/>
    <cellStyle name="Rossz" xfId="89"/>
    <cellStyle name="Semleges" xfId="90"/>
    <cellStyle name="Sheet Title" xfId="91"/>
    <cellStyle name="Számítás" xfId="92"/>
    <cellStyle name="Percent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T111"/>
  <sheetViews>
    <sheetView tabSelected="1" zoomScale="70" zoomScaleNormal="70" zoomScalePageLayoutView="0" workbookViewId="0" topLeftCell="A1">
      <selection activeCell="B22" sqref="B22"/>
    </sheetView>
  </sheetViews>
  <sheetFormatPr defaultColWidth="9.00390625" defaultRowHeight="12.75"/>
  <cols>
    <col min="1" max="1" width="5.625" style="1" customWidth="1"/>
    <col min="2" max="2" width="14.625" style="4" customWidth="1"/>
    <col min="3" max="3" width="50.00390625" style="5" customWidth="1"/>
    <col min="4" max="4" width="7.00390625" style="5" customWidth="1"/>
    <col min="5" max="5" width="7.375" style="5" customWidth="1"/>
    <col min="6" max="6" width="5.00390625" style="3" bestFit="1" customWidth="1"/>
    <col min="7" max="8" width="4.00390625" style="3" bestFit="1" customWidth="1"/>
    <col min="9" max="9" width="2.125" style="3" bestFit="1" customWidth="1"/>
    <col min="10" max="10" width="3.375" style="3" bestFit="1" customWidth="1"/>
    <col min="11" max="40" width="4.875" style="3" customWidth="1"/>
    <col min="41" max="41" width="5.875" style="2" customWidth="1"/>
    <col min="42" max="42" width="16.375" style="3" customWidth="1"/>
    <col min="43" max="43" width="5.75390625" style="2" customWidth="1"/>
    <col min="44" max="44" width="16.375" style="3" customWidth="1"/>
    <col min="45" max="45" width="5.75390625" style="2" customWidth="1"/>
    <col min="46" max="46" width="16.375" style="3" customWidth="1"/>
    <col min="47" max="16384" width="9.125" style="3" customWidth="1"/>
  </cols>
  <sheetData>
    <row r="4" spans="2:38" ht="12.75"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0"/>
      <c r="AK4" s="460"/>
      <c r="AL4" s="460"/>
    </row>
    <row r="5" ht="12.75" customHeight="1" hidden="1">
      <c r="AT5" s="6"/>
    </row>
    <row r="6" spans="1:46" ht="21.75" customHeight="1">
      <c r="A6" s="461"/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  <c r="AC6" s="448"/>
      <c r="AD6" s="448"/>
      <c r="AE6" s="448"/>
      <c r="AF6" s="448"/>
      <c r="AG6" s="448"/>
      <c r="AH6" s="448"/>
      <c r="AI6" s="448"/>
      <c r="AJ6" s="448"/>
      <c r="AK6" s="448"/>
      <c r="AL6" s="448"/>
      <c r="AM6" s="448"/>
      <c r="AN6" s="448"/>
      <c r="AO6" s="448"/>
      <c r="AP6" s="448"/>
      <c r="AQ6" s="448"/>
      <c r="AR6" s="448"/>
      <c r="AS6" s="448"/>
      <c r="AT6" s="448"/>
    </row>
    <row r="7" spans="2:41" ht="17.25" customHeight="1">
      <c r="B7" s="445" t="s">
        <v>0</v>
      </c>
      <c r="C7" s="445"/>
      <c r="D7" s="445"/>
      <c r="E7" s="445"/>
      <c r="F7" s="445"/>
      <c r="G7" s="445"/>
      <c r="H7" s="44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9"/>
    </row>
    <row r="8" spans="1:46" ht="13.5" thickBot="1">
      <c r="A8" s="440" t="s">
        <v>1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8"/>
      <c r="AG8" s="448"/>
      <c r="AH8" s="448"/>
      <c r="AI8" s="448"/>
      <c r="AJ8" s="448"/>
      <c r="AK8" s="448"/>
      <c r="AL8" s="448"/>
      <c r="AM8" s="448"/>
      <c r="AN8" s="448"/>
      <c r="AO8" s="448"/>
      <c r="AP8" s="448"/>
      <c r="AQ8" s="448"/>
      <c r="AR8" s="448"/>
      <c r="AS8" s="448"/>
      <c r="AT8" s="448"/>
    </row>
    <row r="9" spans="2:46" ht="13.5" customHeight="1" hidden="1">
      <c r="B9" s="11"/>
      <c r="C9" s="12"/>
      <c r="D9" s="12"/>
      <c r="E9" s="1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T9" s="6"/>
    </row>
    <row r="10" spans="1:46" ht="12.75" customHeight="1">
      <c r="A10" s="462"/>
      <c r="B10" s="431" t="s">
        <v>2</v>
      </c>
      <c r="C10" s="433" t="s">
        <v>3</v>
      </c>
      <c r="D10" s="15" t="s">
        <v>4</v>
      </c>
      <c r="E10" s="16" t="s">
        <v>5</v>
      </c>
      <c r="F10" s="435" t="s">
        <v>6</v>
      </c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17"/>
      <c r="AK10" s="17"/>
      <c r="AL10" s="17"/>
      <c r="AM10" s="18"/>
      <c r="AN10" s="19"/>
      <c r="AO10" s="464"/>
      <c r="AP10" s="466" t="s">
        <v>7</v>
      </c>
      <c r="AQ10" s="455"/>
      <c r="AR10" s="453" t="s">
        <v>7</v>
      </c>
      <c r="AS10" s="455"/>
      <c r="AT10" s="457" t="s">
        <v>7</v>
      </c>
    </row>
    <row r="11" spans="1:46" ht="13.5" customHeight="1" thickBot="1">
      <c r="A11" s="463"/>
      <c r="B11" s="449"/>
      <c r="C11" s="450"/>
      <c r="D11" s="23" t="s">
        <v>8</v>
      </c>
      <c r="E11" s="24"/>
      <c r="F11" s="25"/>
      <c r="G11" s="26"/>
      <c r="H11" s="26" t="s">
        <v>9</v>
      </c>
      <c r="I11" s="26"/>
      <c r="J11" s="27"/>
      <c r="K11" s="26"/>
      <c r="L11" s="26"/>
      <c r="M11" s="26" t="s">
        <v>10</v>
      </c>
      <c r="N11" s="26"/>
      <c r="O11" s="27"/>
      <c r="P11" s="26"/>
      <c r="Q11" s="26"/>
      <c r="R11" s="26" t="s">
        <v>11</v>
      </c>
      <c r="S11" s="26"/>
      <c r="T11" s="27"/>
      <c r="U11" s="26"/>
      <c r="V11" s="26"/>
      <c r="W11" s="28" t="s">
        <v>12</v>
      </c>
      <c r="X11" s="26"/>
      <c r="Y11" s="27"/>
      <c r="Z11" s="26"/>
      <c r="AA11" s="26"/>
      <c r="AB11" s="28" t="s">
        <v>13</v>
      </c>
      <c r="AC11" s="26"/>
      <c r="AD11" s="27"/>
      <c r="AE11" s="25"/>
      <c r="AF11" s="26"/>
      <c r="AG11" s="26" t="s">
        <v>14</v>
      </c>
      <c r="AH11" s="26"/>
      <c r="AI11" s="29"/>
      <c r="AJ11" s="25"/>
      <c r="AK11" s="26"/>
      <c r="AL11" s="26" t="s">
        <v>15</v>
      </c>
      <c r="AM11" s="26"/>
      <c r="AN11" s="27"/>
      <c r="AO11" s="465"/>
      <c r="AP11" s="467"/>
      <c r="AQ11" s="456"/>
      <c r="AR11" s="454"/>
      <c r="AS11" s="456"/>
      <c r="AT11" s="458"/>
    </row>
    <row r="12" spans="1:46" ht="12.75">
      <c r="A12" s="33"/>
      <c r="B12" s="34"/>
      <c r="C12" s="35"/>
      <c r="D12" s="36"/>
      <c r="E12" s="19"/>
      <c r="F12" s="37"/>
      <c r="G12" s="38"/>
      <c r="H12" s="38"/>
      <c r="I12" s="38"/>
      <c r="J12" s="39"/>
      <c r="K12" s="37"/>
      <c r="L12" s="38"/>
      <c r="M12" s="38"/>
      <c r="N12" s="38"/>
      <c r="O12" s="39"/>
      <c r="P12" s="37"/>
      <c r="Q12" s="38"/>
      <c r="R12" s="38"/>
      <c r="S12" s="38"/>
      <c r="T12" s="39"/>
      <c r="U12" s="37"/>
      <c r="V12" s="38"/>
      <c r="W12" s="38"/>
      <c r="X12" s="38"/>
      <c r="Y12" s="39"/>
      <c r="Z12" s="37"/>
      <c r="AA12" s="38"/>
      <c r="AB12" s="38"/>
      <c r="AC12" s="38"/>
      <c r="AD12" s="39"/>
      <c r="AE12" s="37"/>
      <c r="AF12" s="38"/>
      <c r="AG12" s="38"/>
      <c r="AH12" s="38"/>
      <c r="AI12" s="39"/>
      <c r="AJ12" s="40"/>
      <c r="AK12" s="10"/>
      <c r="AL12" s="10"/>
      <c r="AM12" s="10"/>
      <c r="AN12" s="41"/>
      <c r="AO12" s="42"/>
      <c r="AP12" s="43"/>
      <c r="AQ12" s="44"/>
      <c r="AR12" s="43"/>
      <c r="AS12" s="44"/>
      <c r="AT12" s="45" t="s">
        <v>2</v>
      </c>
    </row>
    <row r="13" spans="1:46" s="56" customFormat="1" ht="12.75">
      <c r="A13" s="46"/>
      <c r="B13" s="442" t="s">
        <v>16</v>
      </c>
      <c r="C13" s="443"/>
      <c r="D13" s="47">
        <f>SUM(D14:D22)</f>
        <v>17.5</v>
      </c>
      <c r="E13" s="48">
        <f>SUM(E14:E22)</f>
        <v>41</v>
      </c>
      <c r="F13" s="49">
        <f aca="true" t="shared" si="0" ref="F13:AM13">SUM(F14:F23)</f>
        <v>5.5</v>
      </c>
      <c r="G13" s="50">
        <f t="shared" si="0"/>
        <v>2.5</v>
      </c>
      <c r="H13" s="50">
        <f t="shared" si="0"/>
        <v>0.5</v>
      </c>
      <c r="I13" s="50">
        <f t="shared" si="0"/>
        <v>0</v>
      </c>
      <c r="J13" s="51">
        <f t="shared" si="0"/>
        <v>19</v>
      </c>
      <c r="K13" s="49">
        <f t="shared" si="0"/>
        <v>4.5</v>
      </c>
      <c r="L13" s="50">
        <f t="shared" si="0"/>
        <v>2.5</v>
      </c>
      <c r="M13" s="50">
        <f t="shared" si="0"/>
        <v>0</v>
      </c>
      <c r="N13" s="50">
        <f t="shared" si="0"/>
        <v>0</v>
      </c>
      <c r="O13" s="51">
        <f t="shared" si="0"/>
        <v>17</v>
      </c>
      <c r="P13" s="49">
        <f t="shared" si="0"/>
        <v>0</v>
      </c>
      <c r="Q13" s="50">
        <f t="shared" si="0"/>
        <v>0</v>
      </c>
      <c r="R13" s="50">
        <f t="shared" si="0"/>
        <v>0</v>
      </c>
      <c r="S13" s="50">
        <f t="shared" si="0"/>
        <v>0</v>
      </c>
      <c r="T13" s="51">
        <f t="shared" si="0"/>
        <v>0</v>
      </c>
      <c r="U13" s="49">
        <f t="shared" si="0"/>
        <v>1</v>
      </c>
      <c r="V13" s="50">
        <f t="shared" si="0"/>
        <v>1</v>
      </c>
      <c r="W13" s="50">
        <f t="shared" si="0"/>
        <v>0</v>
      </c>
      <c r="X13" s="50">
        <f t="shared" si="0"/>
        <v>0</v>
      </c>
      <c r="Y13" s="51">
        <f t="shared" si="0"/>
        <v>5</v>
      </c>
      <c r="Z13" s="49">
        <f t="shared" si="0"/>
        <v>0</v>
      </c>
      <c r="AA13" s="50">
        <f t="shared" si="0"/>
        <v>0</v>
      </c>
      <c r="AB13" s="50">
        <f t="shared" si="0"/>
        <v>0</v>
      </c>
      <c r="AC13" s="50">
        <f t="shared" si="0"/>
        <v>0</v>
      </c>
      <c r="AD13" s="51">
        <f t="shared" si="0"/>
        <v>0</v>
      </c>
      <c r="AE13" s="49">
        <f t="shared" si="0"/>
        <v>0</v>
      </c>
      <c r="AF13" s="50">
        <f t="shared" si="0"/>
        <v>0</v>
      </c>
      <c r="AG13" s="50">
        <f t="shared" si="0"/>
        <v>0</v>
      </c>
      <c r="AH13" s="50">
        <f t="shared" si="0"/>
        <v>0</v>
      </c>
      <c r="AI13" s="51">
        <f t="shared" si="0"/>
        <v>0</v>
      </c>
      <c r="AJ13" s="49">
        <f t="shared" si="0"/>
        <v>0</v>
      </c>
      <c r="AK13" s="50">
        <f t="shared" si="0"/>
        <v>0</v>
      </c>
      <c r="AL13" s="50">
        <f t="shared" si="0"/>
        <v>0</v>
      </c>
      <c r="AM13" s="50">
        <f t="shared" si="0"/>
        <v>0</v>
      </c>
      <c r="AN13" s="51"/>
      <c r="AO13" s="52"/>
      <c r="AP13" s="53"/>
      <c r="AQ13" s="54"/>
      <c r="AR13" s="53"/>
      <c r="AS13" s="54"/>
      <c r="AT13" s="55"/>
    </row>
    <row r="14" spans="1:46" ht="15" customHeight="1">
      <c r="A14" s="57" t="s">
        <v>9</v>
      </c>
      <c r="B14" s="58" t="s">
        <v>17</v>
      </c>
      <c r="C14" s="59" t="s">
        <v>18</v>
      </c>
      <c r="D14" s="60">
        <f aca="true" t="shared" si="1" ref="D14:D22">SUM(F14:H14)+SUM(K14:M14)+SUM(P14:R14)+SUM(U14:W14)+SUM(Z14:AB14)+SUM(AE14:AG14)+SUM(AJ14:AL14)</f>
        <v>2.5</v>
      </c>
      <c r="E14" s="61">
        <f aca="true" t="shared" si="2" ref="E14:E22">J14+O14+T14+Y14+AD14+AI14+AN14</f>
        <v>5</v>
      </c>
      <c r="F14" s="62">
        <v>1.5</v>
      </c>
      <c r="G14" s="63">
        <v>1</v>
      </c>
      <c r="H14" s="64">
        <v>0</v>
      </c>
      <c r="I14" s="65" t="s">
        <v>19</v>
      </c>
      <c r="J14" s="64">
        <v>5</v>
      </c>
      <c r="K14" s="62"/>
      <c r="L14" s="63"/>
      <c r="M14" s="64"/>
      <c r="N14" s="65"/>
      <c r="O14" s="66"/>
      <c r="P14" s="64"/>
      <c r="Q14" s="63"/>
      <c r="R14" s="64"/>
      <c r="S14" s="65"/>
      <c r="T14" s="66"/>
      <c r="U14" s="62"/>
      <c r="V14" s="63"/>
      <c r="W14" s="64"/>
      <c r="X14" s="65"/>
      <c r="Y14" s="66"/>
      <c r="Z14" s="62"/>
      <c r="AA14" s="63"/>
      <c r="AB14" s="64"/>
      <c r="AC14" s="65"/>
      <c r="AD14" s="66"/>
      <c r="AE14" s="67"/>
      <c r="AF14" s="63"/>
      <c r="AG14" s="64"/>
      <c r="AH14" s="65"/>
      <c r="AI14" s="66"/>
      <c r="AJ14" s="62"/>
      <c r="AK14" s="63"/>
      <c r="AL14" s="64"/>
      <c r="AM14" s="65"/>
      <c r="AN14" s="66"/>
      <c r="AO14" s="68"/>
      <c r="AP14" s="69"/>
      <c r="AQ14" s="70"/>
      <c r="AR14" s="71"/>
      <c r="AS14" s="72"/>
      <c r="AT14" s="73"/>
    </row>
    <row r="15" spans="1:46" ht="15" customHeight="1">
      <c r="A15" s="74" t="s">
        <v>10</v>
      </c>
      <c r="B15" s="75" t="s">
        <v>20</v>
      </c>
      <c r="C15" s="76" t="s">
        <v>21</v>
      </c>
      <c r="D15" s="60">
        <f t="shared" si="1"/>
        <v>2.5</v>
      </c>
      <c r="E15" s="61">
        <f t="shared" si="2"/>
        <v>6</v>
      </c>
      <c r="F15" s="77"/>
      <c r="G15" s="78"/>
      <c r="H15" s="79"/>
      <c r="I15" s="80"/>
      <c r="J15" s="81"/>
      <c r="K15" s="77">
        <v>1.5</v>
      </c>
      <c r="L15" s="78">
        <v>1</v>
      </c>
      <c r="M15" s="79">
        <v>0</v>
      </c>
      <c r="N15" s="80" t="s">
        <v>22</v>
      </c>
      <c r="O15" s="81">
        <v>6</v>
      </c>
      <c r="P15" s="79"/>
      <c r="Q15" s="78"/>
      <c r="R15" s="79"/>
      <c r="S15" s="80"/>
      <c r="T15" s="81"/>
      <c r="U15" s="77"/>
      <c r="V15" s="78"/>
      <c r="W15" s="79"/>
      <c r="X15" s="80"/>
      <c r="Y15" s="81"/>
      <c r="Z15" s="77"/>
      <c r="AA15" s="78"/>
      <c r="AB15" s="79"/>
      <c r="AC15" s="80"/>
      <c r="AD15" s="81"/>
      <c r="AE15" s="77"/>
      <c r="AF15" s="82"/>
      <c r="AG15" s="79"/>
      <c r="AH15" s="80"/>
      <c r="AI15" s="81"/>
      <c r="AJ15" s="77"/>
      <c r="AK15" s="78"/>
      <c r="AL15" s="79"/>
      <c r="AM15" s="80"/>
      <c r="AN15" s="81"/>
      <c r="AO15" s="83" t="str">
        <f>A14</f>
        <v>1.</v>
      </c>
      <c r="AP15" s="83" t="str">
        <f>B14</f>
        <v>NAMAN1SAED</v>
      </c>
      <c r="AQ15" s="84"/>
      <c r="AR15" s="85"/>
      <c r="AS15" s="86"/>
      <c r="AT15" s="87"/>
    </row>
    <row r="16" spans="1:46" s="100" customFormat="1" ht="15" customHeight="1">
      <c r="A16" s="88" t="s">
        <v>11</v>
      </c>
      <c r="B16" s="75" t="s">
        <v>23</v>
      </c>
      <c r="C16" s="89" t="s">
        <v>24</v>
      </c>
      <c r="D16" s="60">
        <f t="shared" si="1"/>
        <v>2.5</v>
      </c>
      <c r="E16" s="61">
        <f t="shared" si="2"/>
        <v>5</v>
      </c>
      <c r="F16" s="77">
        <v>1.5</v>
      </c>
      <c r="G16" s="78">
        <v>1</v>
      </c>
      <c r="H16" s="79">
        <v>0</v>
      </c>
      <c r="I16" s="80" t="s">
        <v>19</v>
      </c>
      <c r="J16" s="79">
        <v>5</v>
      </c>
      <c r="K16" s="77"/>
      <c r="L16" s="78"/>
      <c r="M16" s="79"/>
      <c r="N16" s="80"/>
      <c r="O16" s="81"/>
      <c r="P16" s="90"/>
      <c r="Q16" s="91"/>
      <c r="R16" s="90"/>
      <c r="S16" s="92"/>
      <c r="T16" s="93"/>
      <c r="U16" s="60"/>
      <c r="V16" s="91"/>
      <c r="W16" s="90"/>
      <c r="X16" s="92"/>
      <c r="Y16" s="93"/>
      <c r="Z16" s="60"/>
      <c r="AA16" s="91"/>
      <c r="AB16" s="90"/>
      <c r="AC16" s="92"/>
      <c r="AD16" s="93"/>
      <c r="AE16" s="60"/>
      <c r="AF16" s="94"/>
      <c r="AG16" s="90"/>
      <c r="AH16" s="92"/>
      <c r="AI16" s="93"/>
      <c r="AJ16" s="60"/>
      <c r="AK16" s="91"/>
      <c r="AL16" s="90"/>
      <c r="AM16" s="92"/>
      <c r="AN16" s="93"/>
      <c r="AO16" s="95"/>
      <c r="AP16" s="96"/>
      <c r="AQ16" s="84"/>
      <c r="AR16" s="97"/>
      <c r="AS16" s="98"/>
      <c r="AT16" s="99"/>
    </row>
    <row r="17" spans="1:46" s="100" customFormat="1" ht="15" customHeight="1">
      <c r="A17" s="88" t="s">
        <v>12</v>
      </c>
      <c r="B17" s="75" t="s">
        <v>25</v>
      </c>
      <c r="C17" s="89" t="s">
        <v>26</v>
      </c>
      <c r="D17" s="60">
        <f t="shared" si="1"/>
        <v>2.5</v>
      </c>
      <c r="E17" s="61">
        <f t="shared" si="2"/>
        <v>6</v>
      </c>
      <c r="F17" s="60"/>
      <c r="G17" s="91"/>
      <c r="H17" s="90"/>
      <c r="I17" s="92"/>
      <c r="J17" s="93"/>
      <c r="K17" s="77">
        <v>1.5</v>
      </c>
      <c r="L17" s="78">
        <v>1</v>
      </c>
      <c r="M17" s="79">
        <v>0</v>
      </c>
      <c r="N17" s="80" t="s">
        <v>22</v>
      </c>
      <c r="O17" s="81">
        <v>6</v>
      </c>
      <c r="P17" s="90"/>
      <c r="Q17" s="91"/>
      <c r="R17" s="90"/>
      <c r="S17" s="92"/>
      <c r="T17" s="93"/>
      <c r="U17" s="60"/>
      <c r="V17" s="91"/>
      <c r="W17" s="90"/>
      <c r="X17" s="92"/>
      <c r="Y17" s="93"/>
      <c r="Z17" s="60"/>
      <c r="AA17" s="91"/>
      <c r="AB17" s="90"/>
      <c r="AC17" s="92"/>
      <c r="AD17" s="93"/>
      <c r="AE17" s="60"/>
      <c r="AF17" s="94"/>
      <c r="AG17" s="90"/>
      <c r="AH17" s="92"/>
      <c r="AI17" s="93"/>
      <c r="AJ17" s="60"/>
      <c r="AK17" s="91"/>
      <c r="AL17" s="90"/>
      <c r="AM17" s="92"/>
      <c r="AN17" s="93"/>
      <c r="AO17" s="95" t="str">
        <f>A16</f>
        <v>3.</v>
      </c>
      <c r="AP17" s="95" t="str">
        <f>B16</f>
        <v>NAMBS1SAED</v>
      </c>
      <c r="AQ17" s="84"/>
      <c r="AR17" s="101"/>
      <c r="AS17" s="98"/>
      <c r="AT17" s="99"/>
    </row>
    <row r="18" spans="1:46" ht="15" customHeight="1">
      <c r="A18" s="74" t="s">
        <v>13</v>
      </c>
      <c r="B18" s="75" t="s">
        <v>27</v>
      </c>
      <c r="C18" s="89" t="s">
        <v>28</v>
      </c>
      <c r="D18" s="60">
        <f t="shared" si="1"/>
        <v>0</v>
      </c>
      <c r="E18" s="61">
        <f t="shared" si="2"/>
        <v>0</v>
      </c>
      <c r="F18" s="77"/>
      <c r="G18" s="78"/>
      <c r="H18" s="79"/>
      <c r="I18" s="80"/>
      <c r="J18" s="81"/>
      <c r="K18" s="77">
        <v>0</v>
      </c>
      <c r="L18" s="78">
        <v>0</v>
      </c>
      <c r="M18" s="79">
        <v>0</v>
      </c>
      <c r="N18" s="80" t="s">
        <v>29</v>
      </c>
      <c r="O18" s="81">
        <v>0</v>
      </c>
      <c r="P18" s="79"/>
      <c r="Q18" s="78"/>
      <c r="R18" s="82"/>
      <c r="S18" s="78"/>
      <c r="T18" s="102"/>
      <c r="U18" s="77"/>
      <c r="V18" s="78"/>
      <c r="W18" s="79"/>
      <c r="X18" s="80"/>
      <c r="Y18" s="81"/>
      <c r="Z18" s="77"/>
      <c r="AA18" s="78"/>
      <c r="AB18" s="79"/>
      <c r="AC18" s="80"/>
      <c r="AD18" s="103"/>
      <c r="AE18" s="77"/>
      <c r="AF18" s="82"/>
      <c r="AG18" s="79"/>
      <c r="AH18" s="80"/>
      <c r="AI18" s="81"/>
      <c r="AJ18" s="77"/>
      <c r="AK18" s="78"/>
      <c r="AL18" s="79"/>
      <c r="AM18" s="80"/>
      <c r="AN18" s="81"/>
      <c r="AO18" s="83" t="str">
        <f>A15</f>
        <v>2.</v>
      </c>
      <c r="AP18" s="83" t="str">
        <f>B15</f>
        <v>NAMAN2SAED</v>
      </c>
      <c r="AQ18" s="104" t="str">
        <f>A17</f>
        <v>4.</v>
      </c>
      <c r="AR18" s="104" t="str">
        <f>B17</f>
        <v>NAMBS2SAED</v>
      </c>
      <c r="AS18" s="105"/>
      <c r="AT18" s="87"/>
    </row>
    <row r="19" spans="1:46" ht="15" customHeight="1">
      <c r="A19" s="74" t="s">
        <v>14</v>
      </c>
      <c r="B19" s="75" t="s">
        <v>30</v>
      </c>
      <c r="C19" s="76" t="s">
        <v>31</v>
      </c>
      <c r="D19" s="60">
        <f t="shared" si="1"/>
        <v>2</v>
      </c>
      <c r="E19" s="61">
        <f t="shared" si="2"/>
        <v>5</v>
      </c>
      <c r="F19" s="77"/>
      <c r="G19" s="78"/>
      <c r="H19" s="79"/>
      <c r="I19" s="80"/>
      <c r="J19" s="81"/>
      <c r="K19" s="77"/>
      <c r="L19" s="78"/>
      <c r="M19" s="82"/>
      <c r="N19" s="78"/>
      <c r="O19" s="102"/>
      <c r="P19" s="90"/>
      <c r="Q19" s="91"/>
      <c r="R19" s="90"/>
      <c r="S19" s="92"/>
      <c r="T19" s="93"/>
      <c r="U19" s="60">
        <v>1</v>
      </c>
      <c r="V19" s="91">
        <v>1</v>
      </c>
      <c r="W19" s="90">
        <v>0</v>
      </c>
      <c r="X19" s="92" t="s">
        <v>19</v>
      </c>
      <c r="Y19" s="93">
        <v>5</v>
      </c>
      <c r="Z19" s="77"/>
      <c r="AA19" s="78"/>
      <c r="AB19" s="79"/>
      <c r="AC19" s="80"/>
      <c r="AD19" s="103"/>
      <c r="AE19" s="77"/>
      <c r="AF19" s="82"/>
      <c r="AG19" s="79"/>
      <c r="AH19" s="80"/>
      <c r="AI19" s="81"/>
      <c r="AJ19" s="77"/>
      <c r="AK19" s="78"/>
      <c r="AL19" s="79"/>
      <c r="AM19" s="80"/>
      <c r="AN19" s="81"/>
      <c r="AO19" s="83" t="str">
        <f>A18</f>
        <v>5.</v>
      </c>
      <c r="AP19" s="95" t="str">
        <f>B18</f>
        <v>NAMMS1SAED</v>
      </c>
      <c r="AQ19" s="104"/>
      <c r="AR19" s="106"/>
      <c r="AS19" s="105"/>
      <c r="AT19" s="107"/>
    </row>
    <row r="20" spans="1:46" ht="15" customHeight="1">
      <c r="A20" s="74" t="s">
        <v>15</v>
      </c>
      <c r="B20" s="75" t="s">
        <v>32</v>
      </c>
      <c r="C20" s="76" t="s">
        <v>33</v>
      </c>
      <c r="D20" s="60">
        <f t="shared" si="1"/>
        <v>2</v>
      </c>
      <c r="E20" s="61">
        <f t="shared" si="2"/>
        <v>4</v>
      </c>
      <c r="F20" s="77">
        <v>1.5</v>
      </c>
      <c r="G20" s="78">
        <v>0</v>
      </c>
      <c r="H20" s="79">
        <v>0.5</v>
      </c>
      <c r="I20" s="80" t="s">
        <v>22</v>
      </c>
      <c r="J20" s="81">
        <v>4</v>
      </c>
      <c r="K20" s="77"/>
      <c r="L20" s="78"/>
      <c r="M20" s="79"/>
      <c r="N20" s="80"/>
      <c r="O20" s="81"/>
      <c r="P20" s="90"/>
      <c r="Q20" s="91"/>
      <c r="R20" s="90"/>
      <c r="S20" s="92"/>
      <c r="T20" s="93"/>
      <c r="U20" s="60"/>
      <c r="V20" s="91"/>
      <c r="W20" s="90"/>
      <c r="X20" s="92"/>
      <c r="Y20" s="93"/>
      <c r="Z20" s="60"/>
      <c r="AA20" s="91"/>
      <c r="AB20" s="90"/>
      <c r="AC20" s="92"/>
      <c r="AD20" s="93"/>
      <c r="AE20" s="77"/>
      <c r="AF20" s="82"/>
      <c r="AG20" s="79"/>
      <c r="AH20" s="80"/>
      <c r="AI20" s="81"/>
      <c r="AJ20" s="77"/>
      <c r="AK20" s="78"/>
      <c r="AL20" s="79"/>
      <c r="AM20" s="80"/>
      <c r="AN20" s="81"/>
      <c r="AO20" s="83"/>
      <c r="AP20" s="108"/>
      <c r="AQ20" s="104"/>
      <c r="AR20" s="109"/>
      <c r="AS20" s="110"/>
      <c r="AT20" s="107"/>
    </row>
    <row r="21" spans="1:46" s="100" customFormat="1" ht="15" customHeight="1">
      <c r="A21" s="74" t="s">
        <v>34</v>
      </c>
      <c r="B21" s="75" t="s">
        <v>306</v>
      </c>
      <c r="C21" s="76" t="s">
        <v>35</v>
      </c>
      <c r="D21" s="60">
        <f t="shared" si="1"/>
        <v>1.5</v>
      </c>
      <c r="E21" s="61">
        <f t="shared" si="2"/>
        <v>5</v>
      </c>
      <c r="F21" s="60">
        <v>1</v>
      </c>
      <c r="G21" s="91">
        <v>0.5</v>
      </c>
      <c r="H21" s="90">
        <v>0</v>
      </c>
      <c r="I21" s="92" t="s">
        <v>19</v>
      </c>
      <c r="J21" s="93">
        <v>5</v>
      </c>
      <c r="K21" s="60"/>
      <c r="L21" s="91"/>
      <c r="M21" s="90"/>
      <c r="N21" s="92"/>
      <c r="O21" s="93"/>
      <c r="P21" s="90"/>
      <c r="Q21" s="91"/>
      <c r="R21" s="90"/>
      <c r="S21" s="92"/>
      <c r="T21" s="93"/>
      <c r="U21" s="60"/>
      <c r="V21" s="91"/>
      <c r="W21" s="90"/>
      <c r="X21" s="92"/>
      <c r="Y21" s="93"/>
      <c r="Z21" s="60"/>
      <c r="AA21" s="91"/>
      <c r="AB21" s="90"/>
      <c r="AC21" s="92"/>
      <c r="AD21" s="93"/>
      <c r="AE21" s="60"/>
      <c r="AF21" s="94"/>
      <c r="AG21" s="90"/>
      <c r="AH21" s="92"/>
      <c r="AI21" s="93"/>
      <c r="AJ21" s="60"/>
      <c r="AK21" s="91"/>
      <c r="AL21" s="90"/>
      <c r="AM21" s="92"/>
      <c r="AN21" s="93"/>
      <c r="AO21" s="95"/>
      <c r="AP21" s="96"/>
      <c r="AQ21" s="84"/>
      <c r="AR21" s="111"/>
      <c r="AS21" s="112"/>
      <c r="AT21" s="113"/>
    </row>
    <row r="22" spans="1:46" s="100" customFormat="1" ht="15" customHeight="1">
      <c r="A22" s="74" t="s">
        <v>36</v>
      </c>
      <c r="B22" s="75" t="s">
        <v>37</v>
      </c>
      <c r="C22" s="76" t="s">
        <v>38</v>
      </c>
      <c r="D22" s="60">
        <f t="shared" si="1"/>
        <v>2</v>
      </c>
      <c r="E22" s="61">
        <f t="shared" si="2"/>
        <v>5</v>
      </c>
      <c r="F22" s="60"/>
      <c r="G22" s="91"/>
      <c r="H22" s="90"/>
      <c r="I22" s="92"/>
      <c r="J22" s="93"/>
      <c r="K22" s="60">
        <v>1.5</v>
      </c>
      <c r="L22" s="91">
        <v>0.5</v>
      </c>
      <c r="M22" s="90">
        <v>0</v>
      </c>
      <c r="N22" s="92" t="s">
        <v>19</v>
      </c>
      <c r="O22" s="93">
        <v>5</v>
      </c>
      <c r="P22" s="90"/>
      <c r="Q22" s="91"/>
      <c r="R22" s="90"/>
      <c r="S22" s="92"/>
      <c r="T22" s="93"/>
      <c r="U22" s="60"/>
      <c r="V22" s="91"/>
      <c r="W22" s="90"/>
      <c r="X22" s="92"/>
      <c r="Y22" s="93"/>
      <c r="Z22" s="60"/>
      <c r="AA22" s="91"/>
      <c r="AB22" s="90"/>
      <c r="AC22" s="91"/>
      <c r="AD22" s="114"/>
      <c r="AE22" s="60"/>
      <c r="AF22" s="94"/>
      <c r="AG22" s="90"/>
      <c r="AH22" s="92"/>
      <c r="AI22" s="93"/>
      <c r="AJ22" s="60"/>
      <c r="AK22" s="91"/>
      <c r="AL22" s="90"/>
      <c r="AM22" s="92"/>
      <c r="AN22" s="93"/>
      <c r="AO22" s="95" t="str">
        <f>A21</f>
        <v>8.</v>
      </c>
      <c r="AP22" s="95" t="str">
        <f>B21</f>
        <v>KVEFI1SAED</v>
      </c>
      <c r="AQ22" s="84" t="str">
        <f>A14</f>
        <v>1.</v>
      </c>
      <c r="AR22" s="84" t="str">
        <f>B14</f>
        <v>NAMAN1SAED</v>
      </c>
      <c r="AS22" s="115"/>
      <c r="AT22" s="99"/>
    </row>
    <row r="23" spans="1:46" ht="12.75">
      <c r="A23" s="116"/>
      <c r="B23" s="117"/>
      <c r="C23" s="118"/>
      <c r="D23" s="119"/>
      <c r="E23" s="120"/>
      <c r="F23" s="121"/>
      <c r="G23" s="122"/>
      <c r="H23" s="123"/>
      <c r="I23" s="124"/>
      <c r="J23" s="125"/>
      <c r="K23" s="119"/>
      <c r="L23" s="126"/>
      <c r="M23" s="123"/>
      <c r="N23" s="124"/>
      <c r="O23" s="125"/>
      <c r="P23" s="121"/>
      <c r="Q23" s="123"/>
      <c r="R23" s="126"/>
      <c r="S23" s="124"/>
      <c r="T23" s="127"/>
      <c r="U23" s="119"/>
      <c r="V23" s="123"/>
      <c r="W23" s="128"/>
      <c r="X23" s="124"/>
      <c r="Y23" s="125"/>
      <c r="Z23" s="119"/>
      <c r="AA23" s="123"/>
      <c r="AB23" s="126"/>
      <c r="AC23" s="124"/>
      <c r="AD23" s="125"/>
      <c r="AE23" s="121"/>
      <c r="AF23" s="123"/>
      <c r="AG23" s="126"/>
      <c r="AH23" s="124"/>
      <c r="AI23" s="125"/>
      <c r="AJ23" s="119"/>
      <c r="AK23" s="123"/>
      <c r="AL23" s="126"/>
      <c r="AM23" s="124"/>
      <c r="AN23" s="125"/>
      <c r="AO23" s="129"/>
      <c r="AP23" s="130"/>
      <c r="AQ23" s="131"/>
      <c r="AR23" s="130"/>
      <c r="AS23" s="131"/>
      <c r="AT23" s="132"/>
    </row>
    <row r="24" spans="1:46" ht="18" customHeight="1">
      <c r="A24" s="46"/>
      <c r="B24" s="459" t="s">
        <v>39</v>
      </c>
      <c r="C24" s="443"/>
      <c r="D24" s="133">
        <f>SUM(D25:D28)</f>
        <v>6.5</v>
      </c>
      <c r="E24" s="134">
        <f>SUM(E25:E28)</f>
        <v>20</v>
      </c>
      <c r="F24" s="49">
        <f aca="true" t="shared" si="3" ref="F24:AN24">SUM(F25:F30)</f>
        <v>1.5</v>
      </c>
      <c r="G24" s="50">
        <f t="shared" si="3"/>
        <v>0.5</v>
      </c>
      <c r="H24" s="50">
        <f t="shared" si="3"/>
        <v>0</v>
      </c>
      <c r="I24" s="50">
        <f t="shared" si="3"/>
        <v>0</v>
      </c>
      <c r="J24" s="51">
        <f t="shared" si="3"/>
        <v>6</v>
      </c>
      <c r="K24" s="49">
        <f t="shared" si="3"/>
        <v>0</v>
      </c>
      <c r="L24" s="50">
        <f t="shared" si="3"/>
        <v>0</v>
      </c>
      <c r="M24" s="50">
        <f t="shared" si="3"/>
        <v>0</v>
      </c>
      <c r="N24" s="50">
        <f t="shared" si="3"/>
        <v>0</v>
      </c>
      <c r="O24" s="51">
        <f t="shared" si="3"/>
        <v>0</v>
      </c>
      <c r="P24" s="49">
        <f t="shared" si="3"/>
        <v>1.5</v>
      </c>
      <c r="Q24" s="50">
        <f t="shared" si="3"/>
        <v>0.5</v>
      </c>
      <c r="R24" s="50">
        <f t="shared" si="3"/>
        <v>0</v>
      </c>
      <c r="S24" s="50">
        <f t="shared" si="3"/>
        <v>0</v>
      </c>
      <c r="T24" s="51">
        <f t="shared" si="3"/>
        <v>6</v>
      </c>
      <c r="U24" s="49">
        <f t="shared" si="3"/>
        <v>0</v>
      </c>
      <c r="V24" s="50">
        <f t="shared" si="3"/>
        <v>0</v>
      </c>
      <c r="W24" s="50">
        <f t="shared" si="3"/>
        <v>0</v>
      </c>
      <c r="X24" s="50">
        <f t="shared" si="3"/>
        <v>0</v>
      </c>
      <c r="Y24" s="51">
        <f t="shared" si="3"/>
        <v>0</v>
      </c>
      <c r="Z24" s="49">
        <f t="shared" si="3"/>
        <v>2.5</v>
      </c>
      <c r="AA24" s="50">
        <f t="shared" si="3"/>
        <v>0</v>
      </c>
      <c r="AB24" s="50">
        <f t="shared" si="3"/>
        <v>0</v>
      </c>
      <c r="AC24" s="50">
        <f t="shared" si="3"/>
        <v>0</v>
      </c>
      <c r="AD24" s="51">
        <f t="shared" si="3"/>
        <v>8</v>
      </c>
      <c r="AE24" s="49">
        <f t="shared" si="3"/>
        <v>0</v>
      </c>
      <c r="AF24" s="50">
        <f t="shared" si="3"/>
        <v>0</v>
      </c>
      <c r="AG24" s="50">
        <f t="shared" si="3"/>
        <v>0</v>
      </c>
      <c r="AH24" s="50">
        <f t="shared" si="3"/>
        <v>0</v>
      </c>
      <c r="AI24" s="51">
        <f t="shared" si="3"/>
        <v>0</v>
      </c>
      <c r="AJ24" s="49">
        <f t="shared" si="3"/>
        <v>0</v>
      </c>
      <c r="AK24" s="50">
        <f t="shared" si="3"/>
        <v>0</v>
      </c>
      <c r="AL24" s="50">
        <f t="shared" si="3"/>
        <v>0</v>
      </c>
      <c r="AM24" s="50">
        <f t="shared" si="3"/>
        <v>0</v>
      </c>
      <c r="AN24" s="51">
        <f t="shared" si="3"/>
        <v>0</v>
      </c>
      <c r="AO24" s="135"/>
      <c r="AP24" s="136"/>
      <c r="AQ24" s="137"/>
      <c r="AR24" s="138"/>
      <c r="AS24" s="139"/>
      <c r="AT24" s="140"/>
    </row>
    <row r="25" spans="1:46" s="100" customFormat="1" ht="15" customHeight="1">
      <c r="A25" s="141" t="s">
        <v>40</v>
      </c>
      <c r="B25" s="142" t="s">
        <v>41</v>
      </c>
      <c r="C25" s="76" t="s">
        <v>42</v>
      </c>
      <c r="D25" s="60">
        <f>SUM(F25:H25)+SUM(K25:M25)+SUM(P25:R25)+SUM(U25:W25)+SUM(Z25:AB25)+SUM(AE25:AG25)+SUM(AJ25:AL25)</f>
        <v>2</v>
      </c>
      <c r="E25" s="61">
        <f>J25+O25+T25+Y25+AD25+AI25+AN25</f>
        <v>6</v>
      </c>
      <c r="F25" s="143">
        <v>1.5</v>
      </c>
      <c r="G25" s="144">
        <v>0.5</v>
      </c>
      <c r="H25" s="144">
        <v>0</v>
      </c>
      <c r="I25" s="144" t="s">
        <v>22</v>
      </c>
      <c r="J25" s="145">
        <v>6</v>
      </c>
      <c r="K25" s="143"/>
      <c r="L25" s="144"/>
      <c r="M25" s="144"/>
      <c r="N25" s="144"/>
      <c r="O25" s="145"/>
      <c r="P25" s="143"/>
      <c r="Q25" s="144"/>
      <c r="R25" s="144"/>
      <c r="S25" s="144"/>
      <c r="T25" s="145"/>
      <c r="U25" s="143"/>
      <c r="V25" s="144"/>
      <c r="W25" s="144"/>
      <c r="X25" s="144"/>
      <c r="Y25" s="145"/>
      <c r="Z25" s="143"/>
      <c r="AA25" s="144"/>
      <c r="AB25" s="144"/>
      <c r="AC25" s="144"/>
      <c r="AD25" s="145"/>
      <c r="AE25" s="143"/>
      <c r="AF25" s="144"/>
      <c r="AG25" s="144"/>
      <c r="AH25" s="144"/>
      <c r="AI25" s="145"/>
      <c r="AJ25" s="143"/>
      <c r="AK25" s="144"/>
      <c r="AL25" s="144"/>
      <c r="AM25" s="144"/>
      <c r="AN25" s="145"/>
      <c r="AO25" s="146"/>
      <c r="AP25" s="147"/>
      <c r="AQ25" s="148"/>
      <c r="AR25" s="149"/>
      <c r="AS25" s="148"/>
      <c r="AT25" s="150"/>
    </row>
    <row r="26" spans="1:46" s="100" customFormat="1" ht="15" customHeight="1">
      <c r="A26" s="88" t="s">
        <v>43</v>
      </c>
      <c r="B26" s="151" t="s">
        <v>44</v>
      </c>
      <c r="C26" s="76" t="s">
        <v>45</v>
      </c>
      <c r="D26" s="60">
        <f>SUM(F26:H26)+SUM(K26:M26)+SUM(P26:R26)+SUM(U26:W26)+SUM(Z26:AB26)+SUM(AE26:AG26)+SUM(AJ26:AL26)</f>
        <v>2</v>
      </c>
      <c r="E26" s="61">
        <f>J26+O26+T26+Y26+AD26+AI26+AN26</f>
        <v>6</v>
      </c>
      <c r="F26" s="60"/>
      <c r="G26" s="91"/>
      <c r="H26" s="91"/>
      <c r="I26" s="91"/>
      <c r="J26" s="93"/>
      <c r="K26" s="60"/>
      <c r="L26" s="91"/>
      <c r="M26" s="91"/>
      <c r="N26" s="91"/>
      <c r="O26" s="93"/>
      <c r="P26" s="60">
        <v>1.5</v>
      </c>
      <c r="Q26" s="91">
        <v>0.5</v>
      </c>
      <c r="R26" s="91">
        <v>0</v>
      </c>
      <c r="S26" s="91" t="s">
        <v>22</v>
      </c>
      <c r="T26" s="93">
        <v>6</v>
      </c>
      <c r="U26" s="60"/>
      <c r="V26" s="91"/>
      <c r="W26" s="91"/>
      <c r="X26" s="91"/>
      <c r="Y26" s="93"/>
      <c r="Z26" s="60"/>
      <c r="AA26" s="91"/>
      <c r="AB26" s="91"/>
      <c r="AC26" s="91"/>
      <c r="AD26" s="93"/>
      <c r="AE26" s="60"/>
      <c r="AF26" s="91"/>
      <c r="AG26" s="91"/>
      <c r="AH26" s="91"/>
      <c r="AI26" s="93"/>
      <c r="AJ26" s="60"/>
      <c r="AK26" s="91"/>
      <c r="AL26" s="91"/>
      <c r="AM26" s="91"/>
      <c r="AN26" s="93"/>
      <c r="AO26" s="84" t="str">
        <f>A25</f>
        <v>10.</v>
      </c>
      <c r="AP26" s="84" t="str">
        <f>B25</f>
        <v>GGTKG0SAED</v>
      </c>
      <c r="AQ26" s="152"/>
      <c r="AR26" s="153"/>
      <c r="AS26" s="152"/>
      <c r="AT26" s="154"/>
    </row>
    <row r="27" spans="1:46" s="100" customFormat="1" ht="15" customHeight="1">
      <c r="A27" s="141" t="s">
        <v>46</v>
      </c>
      <c r="B27" s="151" t="s">
        <v>47</v>
      </c>
      <c r="C27" s="76" t="s">
        <v>48</v>
      </c>
      <c r="D27" s="60">
        <f>SUM(F27:H27)+SUM(K27:M27)+SUM(P27:R27)+SUM(U27:W27)+SUM(Z27:AB27)+SUM(AE27:AG27)+SUM(AJ27:AL27)</f>
        <v>1.5</v>
      </c>
      <c r="E27" s="61">
        <f>J27+O27+T27+Y27+AD27+AI27+AN27</f>
        <v>4</v>
      </c>
      <c r="F27" s="60"/>
      <c r="G27" s="91"/>
      <c r="H27" s="91"/>
      <c r="I27" s="91"/>
      <c r="J27" s="93"/>
      <c r="K27" s="60"/>
      <c r="L27" s="91"/>
      <c r="M27" s="91"/>
      <c r="N27" s="91"/>
      <c r="O27" s="93"/>
      <c r="P27" s="60"/>
      <c r="Q27" s="91"/>
      <c r="R27" s="91"/>
      <c r="S27" s="91"/>
      <c r="T27" s="93"/>
      <c r="U27" s="60"/>
      <c r="V27" s="91"/>
      <c r="W27" s="91"/>
      <c r="X27" s="91"/>
      <c r="Y27" s="93"/>
      <c r="Z27" s="60">
        <v>1.5</v>
      </c>
      <c r="AA27" s="91">
        <v>0</v>
      </c>
      <c r="AB27" s="91">
        <v>0</v>
      </c>
      <c r="AC27" s="91" t="s">
        <v>22</v>
      </c>
      <c r="AD27" s="93">
        <v>4</v>
      </c>
      <c r="AE27" s="60"/>
      <c r="AF27" s="91"/>
      <c r="AG27" s="91"/>
      <c r="AH27" s="91"/>
      <c r="AI27" s="93"/>
      <c r="AJ27" s="60"/>
      <c r="AK27" s="91"/>
      <c r="AL27" s="91"/>
      <c r="AM27" s="91"/>
      <c r="AN27" s="93"/>
      <c r="AO27" s="84" t="str">
        <f>A26</f>
        <v>11.</v>
      </c>
      <c r="AP27" s="84" t="str">
        <f>B26</f>
        <v>GSVVG0SAED</v>
      </c>
      <c r="AQ27" s="152"/>
      <c r="AR27" s="153"/>
      <c r="AS27" s="152"/>
      <c r="AT27" s="154"/>
    </row>
    <row r="28" spans="1:46" s="100" customFormat="1" ht="15" customHeight="1">
      <c r="A28" s="88" t="s">
        <v>49</v>
      </c>
      <c r="B28" s="151" t="s">
        <v>50</v>
      </c>
      <c r="C28" s="76" t="s">
        <v>51</v>
      </c>
      <c r="D28" s="60">
        <f>SUM(F28:H28)+SUM(K28:M28)+SUM(P28:R28)+SUM(U28:W28)+SUM(Z28:AB28)+SUM(AE28:AG28)+SUM(AJ28:AL28)</f>
        <v>1</v>
      </c>
      <c r="E28" s="155">
        <f>J28+O28+T28+Y28+AD28+AI28+AN28</f>
        <v>4</v>
      </c>
      <c r="F28" s="60"/>
      <c r="G28" s="91"/>
      <c r="H28" s="91"/>
      <c r="I28" s="91"/>
      <c r="J28" s="93"/>
      <c r="K28" s="60"/>
      <c r="L28" s="91"/>
      <c r="M28" s="91"/>
      <c r="N28" s="91"/>
      <c r="O28" s="93"/>
      <c r="P28" s="60"/>
      <c r="Q28" s="91"/>
      <c r="R28" s="91"/>
      <c r="S28" s="91"/>
      <c r="T28" s="93"/>
      <c r="U28" s="60"/>
      <c r="V28" s="91"/>
      <c r="W28" s="91"/>
      <c r="X28" s="91"/>
      <c r="Y28" s="156"/>
      <c r="Z28" s="60">
        <v>1</v>
      </c>
      <c r="AA28" s="91">
        <v>0</v>
      </c>
      <c r="AB28" s="91">
        <v>0</v>
      </c>
      <c r="AC28" s="91" t="s">
        <v>19</v>
      </c>
      <c r="AD28" s="93">
        <v>4</v>
      </c>
      <c r="AE28" s="60"/>
      <c r="AF28" s="91"/>
      <c r="AG28" s="91"/>
      <c r="AH28" s="91"/>
      <c r="AI28" s="93"/>
      <c r="AJ28" s="60"/>
      <c r="AK28" s="91"/>
      <c r="AL28" s="91"/>
      <c r="AM28" s="91"/>
      <c r="AN28" s="93"/>
      <c r="AO28" s="84" t="str">
        <f>A26</f>
        <v>11.</v>
      </c>
      <c r="AP28" s="84" t="str">
        <f>B26</f>
        <v>GSVVG0SAED</v>
      </c>
      <c r="AQ28" s="152"/>
      <c r="AR28" s="153"/>
      <c r="AS28" s="152"/>
      <c r="AT28" s="154"/>
    </row>
    <row r="29" spans="1:46" s="100" customFormat="1" ht="15" customHeight="1">
      <c r="A29" s="157"/>
      <c r="B29" s="158"/>
      <c r="C29" s="159"/>
      <c r="D29" s="160"/>
      <c r="E29" s="161"/>
      <c r="F29" s="162"/>
      <c r="G29" s="163"/>
      <c r="H29" s="163"/>
      <c r="I29" s="163"/>
      <c r="J29" s="164"/>
      <c r="K29" s="162"/>
      <c r="L29" s="163"/>
      <c r="M29" s="163"/>
      <c r="N29" s="163"/>
      <c r="O29" s="164"/>
      <c r="P29" s="162"/>
      <c r="Q29" s="163"/>
      <c r="R29" s="163"/>
      <c r="S29" s="163"/>
      <c r="T29" s="164"/>
      <c r="U29" s="162"/>
      <c r="V29" s="163"/>
      <c r="W29" s="163"/>
      <c r="X29" s="163"/>
      <c r="Y29" s="165"/>
      <c r="Z29" s="162"/>
      <c r="AA29" s="163"/>
      <c r="AB29" s="163"/>
      <c r="AC29" s="163"/>
      <c r="AD29" s="165"/>
      <c r="AE29" s="162"/>
      <c r="AF29" s="163"/>
      <c r="AG29" s="163"/>
      <c r="AH29" s="163"/>
      <c r="AI29" s="164"/>
      <c r="AJ29" s="162"/>
      <c r="AK29" s="163"/>
      <c r="AL29" s="163"/>
      <c r="AM29" s="163"/>
      <c r="AN29" s="164"/>
      <c r="AO29" s="166"/>
      <c r="AP29" s="167"/>
      <c r="AQ29" s="168"/>
      <c r="AR29" s="169"/>
      <c r="AS29" s="168"/>
      <c r="AT29" s="170"/>
    </row>
    <row r="30" spans="1:46" ht="13.5" thickBot="1">
      <c r="A30" s="171"/>
      <c r="B30" s="172"/>
      <c r="C30" s="173"/>
      <c r="D30" s="174"/>
      <c r="E30" s="175"/>
      <c r="F30" s="176"/>
      <c r="G30" s="177"/>
      <c r="H30" s="177"/>
      <c r="I30" s="177"/>
      <c r="J30" s="178"/>
      <c r="K30" s="176"/>
      <c r="L30" s="177"/>
      <c r="M30" s="177"/>
      <c r="N30" s="177"/>
      <c r="O30" s="178"/>
      <c r="P30" s="176"/>
      <c r="Q30" s="177"/>
      <c r="R30" s="177"/>
      <c r="S30" s="177"/>
      <c r="T30" s="178"/>
      <c r="U30" s="176"/>
      <c r="V30" s="177"/>
      <c r="W30" s="177"/>
      <c r="X30" s="177"/>
      <c r="Y30" s="178"/>
      <c r="Z30" s="176"/>
      <c r="AA30" s="177"/>
      <c r="AB30" s="177"/>
      <c r="AC30" s="177"/>
      <c r="AD30" s="178"/>
      <c r="AE30" s="176"/>
      <c r="AF30" s="177"/>
      <c r="AG30" s="177"/>
      <c r="AH30" s="177"/>
      <c r="AI30" s="178"/>
      <c r="AJ30" s="176"/>
      <c r="AK30" s="177"/>
      <c r="AL30" s="177"/>
      <c r="AM30" s="177"/>
      <c r="AN30" s="178"/>
      <c r="AO30" s="179"/>
      <c r="AP30" s="180"/>
      <c r="AQ30" s="181"/>
      <c r="AR30" s="182"/>
      <c r="AS30" s="181"/>
      <c r="AT30" s="183"/>
    </row>
    <row r="31" spans="2:46" ht="12.75">
      <c r="B31" s="184"/>
      <c r="C31" s="185"/>
      <c r="D31" s="185"/>
      <c r="E31" s="185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0"/>
      <c r="AP31" s="187"/>
      <c r="AQ31" s="188"/>
      <c r="AR31" s="187"/>
      <c r="AS31" s="188"/>
      <c r="AT31" s="187"/>
    </row>
    <row r="32" spans="2:46" ht="15.75" customHeight="1">
      <c r="B32" s="189"/>
      <c r="C32" s="190"/>
      <c r="D32" s="190"/>
      <c r="E32" s="190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186"/>
      <c r="AK32" s="186"/>
      <c r="AL32" s="186"/>
      <c r="AM32" s="186"/>
      <c r="AN32" s="186"/>
      <c r="AO32" s="10"/>
      <c r="AP32" s="191"/>
      <c r="AQ32" s="192"/>
      <c r="AR32" s="191"/>
      <c r="AS32" s="192"/>
      <c r="AT32" s="191"/>
    </row>
    <row r="33" spans="1:46" ht="15.75">
      <c r="A33" s="3"/>
      <c r="B33" s="193"/>
      <c r="C33" s="194"/>
      <c r="D33" s="194"/>
      <c r="E33" s="194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86"/>
      <c r="AK33" s="186"/>
      <c r="AL33" s="186"/>
      <c r="AM33" s="186"/>
      <c r="AN33" s="186"/>
      <c r="AO33" s="10"/>
      <c r="AP33" s="191"/>
      <c r="AQ33" s="192"/>
      <c r="AR33" s="195"/>
      <c r="AS33" s="196"/>
      <c r="AT33" s="195"/>
    </row>
    <row r="34" spans="1:46" ht="13.5" thickBot="1">
      <c r="A34" s="440" t="s">
        <v>1</v>
      </c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8"/>
      <c r="Z34" s="448"/>
      <c r="AA34" s="448"/>
      <c r="AB34" s="448"/>
      <c r="AC34" s="448"/>
      <c r="AD34" s="448"/>
      <c r="AE34" s="448"/>
      <c r="AF34" s="448"/>
      <c r="AG34" s="448"/>
      <c r="AH34" s="448"/>
      <c r="AI34" s="448"/>
      <c r="AJ34" s="448"/>
      <c r="AK34" s="448"/>
      <c r="AL34" s="448"/>
      <c r="AM34" s="448"/>
      <c r="AN34" s="448"/>
      <c r="AO34" s="448"/>
      <c r="AP34" s="448"/>
      <c r="AQ34" s="448"/>
      <c r="AR34" s="448"/>
      <c r="AS34" s="448"/>
      <c r="AT34" s="448"/>
    </row>
    <row r="35" spans="1:46" ht="12.75">
      <c r="A35" s="14"/>
      <c r="B35" s="431" t="s">
        <v>2</v>
      </c>
      <c r="C35" s="433" t="s">
        <v>3</v>
      </c>
      <c r="D35" s="15" t="s">
        <v>4</v>
      </c>
      <c r="E35" s="16" t="s">
        <v>5</v>
      </c>
      <c r="F35" s="435" t="s">
        <v>6</v>
      </c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17"/>
      <c r="AK35" s="17"/>
      <c r="AL35" s="17"/>
      <c r="AM35" s="18"/>
      <c r="AN35" s="19"/>
      <c r="AO35" s="451"/>
      <c r="AP35" s="453" t="s">
        <v>7</v>
      </c>
      <c r="AQ35" s="455"/>
      <c r="AR35" s="453" t="s">
        <v>7</v>
      </c>
      <c r="AS35" s="455"/>
      <c r="AT35" s="457" t="s">
        <v>7</v>
      </c>
    </row>
    <row r="36" spans="1:46" ht="12" customHeight="1" thickBot="1">
      <c r="A36" s="24"/>
      <c r="B36" s="449"/>
      <c r="C36" s="450"/>
      <c r="D36" s="23" t="s">
        <v>8</v>
      </c>
      <c r="E36" s="24"/>
      <c r="F36" s="25"/>
      <c r="G36" s="26"/>
      <c r="H36" s="26" t="s">
        <v>9</v>
      </c>
      <c r="I36" s="26"/>
      <c r="J36" s="27"/>
      <c r="K36" s="26"/>
      <c r="L36" s="26"/>
      <c r="M36" s="26" t="s">
        <v>10</v>
      </c>
      <c r="N36" s="26"/>
      <c r="O36" s="27"/>
      <c r="P36" s="26"/>
      <c r="Q36" s="26"/>
      <c r="R36" s="28" t="s">
        <v>11</v>
      </c>
      <c r="S36" s="26"/>
      <c r="T36" s="27"/>
      <c r="U36" s="26"/>
      <c r="V36" s="26"/>
      <c r="W36" s="28" t="s">
        <v>12</v>
      </c>
      <c r="X36" s="26"/>
      <c r="Y36" s="27"/>
      <c r="Z36" s="26"/>
      <c r="AA36" s="26"/>
      <c r="AB36" s="28" t="s">
        <v>13</v>
      </c>
      <c r="AC36" s="26"/>
      <c r="AD36" s="27"/>
      <c r="AE36" s="25"/>
      <c r="AF36" s="26"/>
      <c r="AG36" s="26" t="s">
        <v>14</v>
      </c>
      <c r="AH36" s="26"/>
      <c r="AI36" s="29"/>
      <c r="AJ36" s="25"/>
      <c r="AK36" s="26"/>
      <c r="AL36" s="26" t="s">
        <v>15</v>
      </c>
      <c r="AM36" s="26"/>
      <c r="AN36" s="27"/>
      <c r="AO36" s="452"/>
      <c r="AP36" s="454"/>
      <c r="AQ36" s="456"/>
      <c r="AR36" s="454"/>
      <c r="AS36" s="456"/>
      <c r="AT36" s="458"/>
    </row>
    <row r="37" spans="1:46" ht="12.75">
      <c r="A37" s="197"/>
      <c r="B37" s="34"/>
      <c r="C37" s="35"/>
      <c r="D37" s="36"/>
      <c r="E37" s="198"/>
      <c r="F37" s="37" t="s">
        <v>52</v>
      </c>
      <c r="G37" s="38" t="s">
        <v>53</v>
      </c>
      <c r="H37" s="38" t="s">
        <v>54</v>
      </c>
      <c r="I37" s="38" t="s">
        <v>55</v>
      </c>
      <c r="J37" s="39" t="s">
        <v>56</v>
      </c>
      <c r="K37" s="37" t="s">
        <v>52</v>
      </c>
      <c r="L37" s="38" t="s">
        <v>53</v>
      </c>
      <c r="M37" s="38" t="s">
        <v>54</v>
      </c>
      <c r="N37" s="38" t="s">
        <v>55</v>
      </c>
      <c r="O37" s="39" t="s">
        <v>56</v>
      </c>
      <c r="P37" s="37" t="s">
        <v>52</v>
      </c>
      <c r="Q37" s="38" t="s">
        <v>53</v>
      </c>
      <c r="R37" s="38" t="s">
        <v>54</v>
      </c>
      <c r="S37" s="38" t="s">
        <v>55</v>
      </c>
      <c r="T37" s="39" t="s">
        <v>56</v>
      </c>
      <c r="U37" s="37" t="s">
        <v>52</v>
      </c>
      <c r="V37" s="38" t="s">
        <v>53</v>
      </c>
      <c r="W37" s="38" t="s">
        <v>54</v>
      </c>
      <c r="X37" s="38" t="s">
        <v>55</v>
      </c>
      <c r="Y37" s="39" t="s">
        <v>56</v>
      </c>
      <c r="Z37" s="37" t="s">
        <v>52</v>
      </c>
      <c r="AA37" s="38" t="s">
        <v>53</v>
      </c>
      <c r="AB37" s="38" t="s">
        <v>54</v>
      </c>
      <c r="AC37" s="38" t="s">
        <v>55</v>
      </c>
      <c r="AD37" s="39" t="s">
        <v>56</v>
      </c>
      <c r="AE37" s="37" t="s">
        <v>52</v>
      </c>
      <c r="AF37" s="38" t="s">
        <v>53</v>
      </c>
      <c r="AG37" s="38" t="s">
        <v>54</v>
      </c>
      <c r="AH37" s="38" t="s">
        <v>55</v>
      </c>
      <c r="AI37" s="39" t="s">
        <v>56</v>
      </c>
      <c r="AJ37" s="40" t="s">
        <v>52</v>
      </c>
      <c r="AK37" s="10" t="s">
        <v>53</v>
      </c>
      <c r="AL37" s="10" t="s">
        <v>54</v>
      </c>
      <c r="AM37" s="10" t="s">
        <v>55</v>
      </c>
      <c r="AN37" s="41" t="s">
        <v>56</v>
      </c>
      <c r="AO37" s="199"/>
      <c r="AP37" s="200" t="s">
        <v>2</v>
      </c>
      <c r="AQ37" s="44"/>
      <c r="AR37" s="43" t="s">
        <v>2</v>
      </c>
      <c r="AS37" s="44"/>
      <c r="AT37" s="45" t="s">
        <v>2</v>
      </c>
    </row>
    <row r="38" spans="1:46" ht="13.5" customHeight="1">
      <c r="A38" s="46"/>
      <c r="B38" s="442" t="s">
        <v>57</v>
      </c>
      <c r="C38" s="443"/>
      <c r="D38" s="133">
        <f aca="true" t="shared" si="4" ref="D38:AN38">SUM(D39:D66)</f>
        <v>59</v>
      </c>
      <c r="E38" s="134">
        <f t="shared" si="4"/>
        <v>121</v>
      </c>
      <c r="F38" s="49">
        <f t="shared" si="4"/>
        <v>1.5</v>
      </c>
      <c r="G38" s="50">
        <f t="shared" si="4"/>
        <v>0</v>
      </c>
      <c r="H38" s="50">
        <f t="shared" si="4"/>
        <v>1</v>
      </c>
      <c r="I38" s="50">
        <f t="shared" si="4"/>
        <v>0</v>
      </c>
      <c r="J38" s="51">
        <f t="shared" si="4"/>
        <v>6</v>
      </c>
      <c r="K38" s="49">
        <f t="shared" si="4"/>
        <v>2.5</v>
      </c>
      <c r="L38" s="50">
        <f t="shared" si="4"/>
        <v>0</v>
      </c>
      <c r="M38" s="50">
        <f t="shared" si="4"/>
        <v>2</v>
      </c>
      <c r="N38" s="50">
        <f t="shared" si="4"/>
        <v>0</v>
      </c>
      <c r="O38" s="51">
        <f t="shared" si="4"/>
        <v>10</v>
      </c>
      <c r="P38" s="49">
        <f t="shared" si="4"/>
        <v>5.5</v>
      </c>
      <c r="Q38" s="50">
        <f t="shared" si="4"/>
        <v>0</v>
      </c>
      <c r="R38" s="50">
        <f t="shared" si="4"/>
        <v>6</v>
      </c>
      <c r="S38" s="50">
        <f t="shared" si="4"/>
        <v>0</v>
      </c>
      <c r="T38" s="51">
        <f t="shared" si="4"/>
        <v>24</v>
      </c>
      <c r="U38" s="49">
        <f t="shared" si="4"/>
        <v>5.5</v>
      </c>
      <c r="V38" s="50">
        <f t="shared" si="4"/>
        <v>0</v>
      </c>
      <c r="W38" s="50">
        <f t="shared" si="4"/>
        <v>5.5</v>
      </c>
      <c r="X38" s="50">
        <f t="shared" si="4"/>
        <v>0</v>
      </c>
      <c r="Y38" s="51">
        <f t="shared" si="4"/>
        <v>23</v>
      </c>
      <c r="Z38" s="49">
        <f t="shared" si="4"/>
        <v>8</v>
      </c>
      <c r="AA38" s="50">
        <f t="shared" si="4"/>
        <v>0</v>
      </c>
      <c r="AB38" s="50">
        <f t="shared" si="4"/>
        <v>2.5</v>
      </c>
      <c r="AC38" s="50">
        <f t="shared" si="4"/>
        <v>0</v>
      </c>
      <c r="AD38" s="51">
        <f t="shared" si="4"/>
        <v>17</v>
      </c>
      <c r="AE38" s="49">
        <f t="shared" si="4"/>
        <v>9</v>
      </c>
      <c r="AF38" s="50">
        <f t="shared" si="4"/>
        <v>0</v>
      </c>
      <c r="AG38" s="50">
        <f t="shared" si="4"/>
        <v>1</v>
      </c>
      <c r="AH38" s="50">
        <f t="shared" si="4"/>
        <v>0</v>
      </c>
      <c r="AI38" s="51">
        <f t="shared" si="4"/>
        <v>23</v>
      </c>
      <c r="AJ38" s="49">
        <f t="shared" si="4"/>
        <v>7</v>
      </c>
      <c r="AK38" s="50">
        <f t="shared" si="4"/>
        <v>0</v>
      </c>
      <c r="AL38" s="50">
        <f t="shared" si="4"/>
        <v>0</v>
      </c>
      <c r="AM38" s="50">
        <f t="shared" si="4"/>
        <v>0</v>
      </c>
      <c r="AN38" s="51">
        <f t="shared" si="4"/>
        <v>18</v>
      </c>
      <c r="AO38" s="135"/>
      <c r="AP38" s="136"/>
      <c r="AQ38" s="137"/>
      <c r="AR38" s="138"/>
      <c r="AS38" s="139"/>
      <c r="AT38" s="140"/>
    </row>
    <row r="39" spans="1:46" ht="15" customHeight="1">
      <c r="A39" s="88" t="s">
        <v>58</v>
      </c>
      <c r="B39" s="201" t="s">
        <v>59</v>
      </c>
      <c r="C39" s="89" t="s">
        <v>60</v>
      </c>
      <c r="D39" s="60">
        <f>SUM(F39:H39)+SUM(K39:M39)+SUM(P39:R39)+SUM(U39:W39)+SUM(Z39:AB39)+SUM(AE39:AG39)+SUM(AJ39:AL39)</f>
        <v>2.5</v>
      </c>
      <c r="E39" s="155">
        <f>J39+O39+T39+Y39+AD39+AI39+AN39</f>
        <v>6</v>
      </c>
      <c r="F39" s="77">
        <v>1.5</v>
      </c>
      <c r="G39" s="78">
        <v>0</v>
      </c>
      <c r="H39" s="79">
        <v>1</v>
      </c>
      <c r="I39" s="80" t="s">
        <v>19</v>
      </c>
      <c r="J39" s="81">
        <v>6</v>
      </c>
      <c r="K39" s="60"/>
      <c r="L39" s="91"/>
      <c r="M39" s="90"/>
      <c r="N39" s="92"/>
      <c r="O39" s="81"/>
      <c r="P39" s="79"/>
      <c r="Q39" s="78"/>
      <c r="R39" s="79"/>
      <c r="S39" s="80"/>
      <c r="T39" s="81"/>
      <c r="U39" s="77"/>
      <c r="V39" s="78"/>
      <c r="W39" s="79"/>
      <c r="X39" s="80"/>
      <c r="Y39" s="81"/>
      <c r="Z39" s="77"/>
      <c r="AA39" s="78"/>
      <c r="AB39" s="79"/>
      <c r="AC39" s="80"/>
      <c r="AD39" s="81"/>
      <c r="AE39" s="77"/>
      <c r="AF39" s="82"/>
      <c r="AG39" s="79"/>
      <c r="AH39" s="80"/>
      <c r="AI39" s="81"/>
      <c r="AJ39" s="77"/>
      <c r="AK39" s="78"/>
      <c r="AL39" s="79"/>
      <c r="AM39" s="80"/>
      <c r="AN39" s="81"/>
      <c r="AO39" s="202"/>
      <c r="AP39" s="203"/>
      <c r="AQ39" s="204"/>
      <c r="AR39" s="205"/>
      <c r="AS39" s="206"/>
      <c r="AT39" s="207"/>
    </row>
    <row r="40" spans="1:46" ht="15" customHeight="1">
      <c r="A40" s="88" t="s">
        <v>61</v>
      </c>
      <c r="B40" s="201" t="s">
        <v>62</v>
      </c>
      <c r="C40" s="89" t="s">
        <v>63</v>
      </c>
      <c r="D40" s="60">
        <f aca="true" t="shared" si="5" ref="D40:D62">SUM(F40:H40)+SUM(K40:M40)+SUM(P40:R40)+SUM(U40:W40)+SUM(Z40:AB40)+SUM(AE40:AG40)+SUM(AJ40:AL40)</f>
        <v>2.5</v>
      </c>
      <c r="E40" s="155">
        <f aca="true" t="shared" si="6" ref="E40:E62">J40+O40+T40+Y40+AD40+AI40+AN40</f>
        <v>6</v>
      </c>
      <c r="F40" s="60"/>
      <c r="G40" s="91"/>
      <c r="H40" s="90"/>
      <c r="I40" s="92"/>
      <c r="J40" s="93"/>
      <c r="K40" s="60">
        <v>1.5</v>
      </c>
      <c r="L40" s="91">
        <v>0</v>
      </c>
      <c r="M40" s="90">
        <v>1</v>
      </c>
      <c r="N40" s="92" t="s">
        <v>19</v>
      </c>
      <c r="O40" s="93">
        <v>6</v>
      </c>
      <c r="P40" s="90"/>
      <c r="Q40" s="91"/>
      <c r="R40" s="90"/>
      <c r="S40" s="92"/>
      <c r="T40" s="93"/>
      <c r="U40" s="60"/>
      <c r="V40" s="91"/>
      <c r="W40" s="90"/>
      <c r="X40" s="92"/>
      <c r="Y40" s="93"/>
      <c r="Z40" s="60"/>
      <c r="AA40" s="91"/>
      <c r="AB40" s="90"/>
      <c r="AC40" s="92"/>
      <c r="AD40" s="93"/>
      <c r="AE40" s="60"/>
      <c r="AF40" s="94"/>
      <c r="AG40" s="90"/>
      <c r="AH40" s="92"/>
      <c r="AI40" s="93"/>
      <c r="AJ40" s="60"/>
      <c r="AK40" s="91"/>
      <c r="AL40" s="90"/>
      <c r="AM40" s="92"/>
      <c r="AN40" s="93"/>
      <c r="AO40" s="95" t="str">
        <f>A39</f>
        <v>14.</v>
      </c>
      <c r="AP40" s="95" t="str">
        <f>B39</f>
        <v>NSTPR1SAED</v>
      </c>
      <c r="AQ40" s="84"/>
      <c r="AR40" s="208"/>
      <c r="AS40" s="209"/>
      <c r="AT40" s="207"/>
    </row>
    <row r="41" spans="1:46" ht="15" customHeight="1">
      <c r="A41" s="88" t="s">
        <v>64</v>
      </c>
      <c r="B41" s="201" t="s">
        <v>65</v>
      </c>
      <c r="C41" s="89" t="s">
        <v>66</v>
      </c>
      <c r="D41" s="60">
        <f t="shared" si="5"/>
        <v>1.5</v>
      </c>
      <c r="E41" s="155">
        <f t="shared" si="6"/>
        <v>3</v>
      </c>
      <c r="F41" s="60"/>
      <c r="G41" s="91"/>
      <c r="H41" s="90"/>
      <c r="I41" s="92"/>
      <c r="J41" s="93"/>
      <c r="K41" s="60"/>
      <c r="L41" s="91"/>
      <c r="M41" s="90"/>
      <c r="N41" s="92"/>
      <c r="O41" s="93"/>
      <c r="P41" s="90">
        <v>0</v>
      </c>
      <c r="Q41" s="91">
        <v>0</v>
      </c>
      <c r="R41" s="90">
        <v>1.5</v>
      </c>
      <c r="S41" s="92" t="s">
        <v>22</v>
      </c>
      <c r="T41" s="93">
        <v>3</v>
      </c>
      <c r="U41" s="60"/>
      <c r="V41" s="91"/>
      <c r="W41" s="90"/>
      <c r="X41" s="92"/>
      <c r="Y41" s="93"/>
      <c r="Z41" s="60"/>
      <c r="AA41" s="91"/>
      <c r="AB41" s="90"/>
      <c r="AC41" s="92"/>
      <c r="AD41" s="93"/>
      <c r="AE41" s="60"/>
      <c r="AF41" s="94"/>
      <c r="AG41" s="90"/>
      <c r="AH41" s="92"/>
      <c r="AI41" s="93"/>
      <c r="AJ41" s="60"/>
      <c r="AK41" s="91"/>
      <c r="AL41" s="90"/>
      <c r="AM41" s="92"/>
      <c r="AN41" s="93"/>
      <c r="AO41" s="95" t="str">
        <f>A40</f>
        <v>15.</v>
      </c>
      <c r="AP41" s="95" t="str">
        <f>B40</f>
        <v>NSTPR2SAED</v>
      </c>
      <c r="AQ41" s="84"/>
      <c r="AR41" s="101"/>
      <c r="AS41" s="209"/>
      <c r="AT41" s="207"/>
    </row>
    <row r="42" spans="1:46" ht="15" customHeight="1">
      <c r="A42" s="88" t="s">
        <v>67</v>
      </c>
      <c r="B42" s="75" t="s">
        <v>68</v>
      </c>
      <c r="C42" s="89" t="s">
        <v>69</v>
      </c>
      <c r="D42" s="60">
        <f t="shared" si="5"/>
        <v>1</v>
      </c>
      <c r="E42" s="155">
        <f t="shared" si="6"/>
        <v>2</v>
      </c>
      <c r="F42" s="77"/>
      <c r="G42" s="78"/>
      <c r="H42" s="79"/>
      <c r="I42" s="80"/>
      <c r="J42" s="81"/>
      <c r="K42" s="77"/>
      <c r="L42" s="78"/>
      <c r="M42" s="82"/>
      <c r="N42" s="78"/>
      <c r="O42" s="81"/>
      <c r="P42" s="79">
        <v>0</v>
      </c>
      <c r="Q42" s="78">
        <v>0</v>
      </c>
      <c r="R42" s="79">
        <v>1</v>
      </c>
      <c r="S42" s="80" t="s">
        <v>22</v>
      </c>
      <c r="T42" s="102">
        <v>2</v>
      </c>
      <c r="U42" s="77"/>
      <c r="V42" s="78"/>
      <c r="W42" s="210"/>
      <c r="X42" s="80"/>
      <c r="Y42" s="211"/>
      <c r="Z42" s="77"/>
      <c r="AA42" s="78"/>
      <c r="AB42" s="79"/>
      <c r="AC42" s="80"/>
      <c r="AD42" s="103"/>
      <c r="AE42" s="77"/>
      <c r="AF42" s="82"/>
      <c r="AG42" s="79"/>
      <c r="AH42" s="80"/>
      <c r="AI42" s="81"/>
      <c r="AJ42" s="77"/>
      <c r="AK42" s="78"/>
      <c r="AL42" s="79"/>
      <c r="AM42" s="80"/>
      <c r="AN42" s="81"/>
      <c r="AO42" s="95" t="str">
        <f>A40</f>
        <v>15.</v>
      </c>
      <c r="AP42" s="95" t="str">
        <f>B40</f>
        <v>NSTPR2SAED</v>
      </c>
      <c r="AQ42" s="84"/>
      <c r="AR42" s="101"/>
      <c r="AS42" s="209"/>
      <c r="AT42" s="212"/>
    </row>
    <row r="43" spans="1:46" ht="15" customHeight="1">
      <c r="A43" s="88" t="s">
        <v>70</v>
      </c>
      <c r="B43" s="213" t="s">
        <v>71</v>
      </c>
      <c r="C43" s="89" t="s">
        <v>72</v>
      </c>
      <c r="D43" s="60">
        <v>4</v>
      </c>
      <c r="E43" s="155">
        <f t="shared" si="6"/>
        <v>4</v>
      </c>
      <c r="F43" s="77"/>
      <c r="G43" s="78"/>
      <c r="H43" s="79"/>
      <c r="I43" s="80"/>
      <c r="J43" s="81"/>
      <c r="K43" s="77"/>
      <c r="L43" s="78"/>
      <c r="M43" s="82"/>
      <c r="N43" s="78"/>
      <c r="O43" s="102"/>
      <c r="P43" s="90">
        <v>1</v>
      </c>
      <c r="Q43" s="91">
        <v>0</v>
      </c>
      <c r="R43" s="90">
        <v>1</v>
      </c>
      <c r="S43" s="92" t="s">
        <v>19</v>
      </c>
      <c r="T43" s="102">
        <v>4</v>
      </c>
      <c r="U43" s="60"/>
      <c r="V43" s="91"/>
      <c r="W43" s="90"/>
      <c r="X43" s="92"/>
      <c r="Y43" s="93"/>
      <c r="Z43" s="77"/>
      <c r="AA43" s="78"/>
      <c r="AB43" s="79"/>
      <c r="AC43" s="80"/>
      <c r="AD43" s="103"/>
      <c r="AE43" s="77"/>
      <c r="AF43" s="82"/>
      <c r="AG43" s="79"/>
      <c r="AH43" s="80"/>
      <c r="AI43" s="81"/>
      <c r="AJ43" s="77"/>
      <c r="AK43" s="78"/>
      <c r="AL43" s="79"/>
      <c r="AM43" s="80"/>
      <c r="AN43" s="81"/>
      <c r="AO43" s="95" t="str">
        <f>A40</f>
        <v>15.</v>
      </c>
      <c r="AP43" s="95" t="str">
        <f>B40</f>
        <v>NSTPR2SAED</v>
      </c>
      <c r="AQ43" s="84"/>
      <c r="AR43" s="214"/>
      <c r="AS43" s="209"/>
      <c r="AT43" s="212"/>
    </row>
    <row r="44" spans="1:46" ht="15" customHeight="1">
      <c r="A44" s="88" t="s">
        <v>73</v>
      </c>
      <c r="B44" s="201" t="s">
        <v>74</v>
      </c>
      <c r="C44" s="89" t="s">
        <v>75</v>
      </c>
      <c r="D44" s="60">
        <f t="shared" si="5"/>
        <v>1</v>
      </c>
      <c r="E44" s="155">
        <f t="shared" si="6"/>
        <v>3</v>
      </c>
      <c r="F44" s="77"/>
      <c r="G44" s="78"/>
      <c r="H44" s="79"/>
      <c r="I44" s="80"/>
      <c r="J44" s="81"/>
      <c r="K44" s="77"/>
      <c r="L44" s="78"/>
      <c r="M44" s="79"/>
      <c r="N44" s="80"/>
      <c r="O44" s="81"/>
      <c r="P44" s="90">
        <v>1</v>
      </c>
      <c r="Q44" s="91">
        <v>0</v>
      </c>
      <c r="R44" s="90">
        <v>0</v>
      </c>
      <c r="S44" s="92" t="s">
        <v>19</v>
      </c>
      <c r="T44" s="93">
        <v>3</v>
      </c>
      <c r="U44" s="60"/>
      <c r="V44" s="91"/>
      <c r="W44" s="90"/>
      <c r="X44" s="92"/>
      <c r="Y44" s="93"/>
      <c r="Z44" s="60"/>
      <c r="AA44" s="91"/>
      <c r="AB44" s="90"/>
      <c r="AC44" s="92"/>
      <c r="AD44" s="93"/>
      <c r="AE44" s="77"/>
      <c r="AF44" s="82"/>
      <c r="AG44" s="79"/>
      <c r="AH44" s="80"/>
      <c r="AI44" s="81"/>
      <c r="AJ44" s="77"/>
      <c r="AK44" s="78"/>
      <c r="AL44" s="79"/>
      <c r="AM44" s="80"/>
      <c r="AN44" s="81"/>
      <c r="AO44" s="95" t="str">
        <f>A40</f>
        <v>15.</v>
      </c>
      <c r="AP44" s="95" t="str">
        <f>B40</f>
        <v>NSTPR2SAED</v>
      </c>
      <c r="AQ44" s="84"/>
      <c r="AR44" s="101"/>
      <c r="AS44" s="209"/>
      <c r="AT44" s="207"/>
    </row>
    <row r="45" spans="1:46" ht="15" customHeight="1">
      <c r="A45" s="88" t="s">
        <v>76</v>
      </c>
      <c r="B45" s="201" t="s">
        <v>77</v>
      </c>
      <c r="C45" s="89" t="s">
        <v>78</v>
      </c>
      <c r="D45" s="60">
        <f t="shared" si="5"/>
        <v>2</v>
      </c>
      <c r="E45" s="155">
        <f t="shared" si="6"/>
        <v>5</v>
      </c>
      <c r="F45" s="77"/>
      <c r="G45" s="78"/>
      <c r="H45" s="79"/>
      <c r="I45" s="80"/>
      <c r="J45" s="81"/>
      <c r="K45" s="77"/>
      <c r="L45" s="78"/>
      <c r="M45" s="79"/>
      <c r="N45" s="80"/>
      <c r="O45" s="81"/>
      <c r="P45" s="79"/>
      <c r="Q45" s="78"/>
      <c r="R45" s="79"/>
      <c r="S45" s="80"/>
      <c r="T45" s="81"/>
      <c r="U45" s="60">
        <v>0</v>
      </c>
      <c r="V45" s="91">
        <v>0</v>
      </c>
      <c r="W45" s="90">
        <v>2</v>
      </c>
      <c r="X45" s="92" t="s">
        <v>22</v>
      </c>
      <c r="Y45" s="93">
        <v>5</v>
      </c>
      <c r="Z45" s="60"/>
      <c r="AA45" s="91"/>
      <c r="AB45" s="90"/>
      <c r="AC45" s="92"/>
      <c r="AD45" s="93"/>
      <c r="AE45" s="77"/>
      <c r="AF45" s="82"/>
      <c r="AG45" s="79"/>
      <c r="AH45" s="80"/>
      <c r="AI45" s="81"/>
      <c r="AJ45" s="77"/>
      <c r="AK45" s="78"/>
      <c r="AL45" s="79"/>
      <c r="AM45" s="80"/>
      <c r="AN45" s="81"/>
      <c r="AO45" s="95" t="str">
        <f>A44</f>
        <v>19.</v>
      </c>
      <c r="AP45" s="95" t="str">
        <f>B44</f>
        <v>NSTST1SAED</v>
      </c>
      <c r="AQ45" s="84" t="str">
        <f>A41</f>
        <v>16.</v>
      </c>
      <c r="AR45" s="84" t="str">
        <f>B41</f>
        <v>NSTPR3SAED</v>
      </c>
      <c r="AS45" s="209" t="str">
        <f>A43</f>
        <v>18.</v>
      </c>
      <c r="AT45" s="215" t="str">
        <f>B43</f>
        <v>NSTAB0SAED</v>
      </c>
    </row>
    <row r="46" spans="1:46" s="100" customFormat="1" ht="15" customHeight="1">
      <c r="A46" s="88" t="s">
        <v>79</v>
      </c>
      <c r="B46" s="75" t="s">
        <v>80</v>
      </c>
      <c r="C46" s="89" t="s">
        <v>81</v>
      </c>
      <c r="D46" s="60">
        <f t="shared" si="5"/>
        <v>0</v>
      </c>
      <c r="E46" s="155">
        <f t="shared" si="6"/>
        <v>0</v>
      </c>
      <c r="F46" s="77"/>
      <c r="G46" s="78"/>
      <c r="H46" s="79"/>
      <c r="I46" s="80"/>
      <c r="J46" s="81"/>
      <c r="K46" s="77"/>
      <c r="L46" s="78"/>
      <c r="M46" s="79"/>
      <c r="N46" s="80"/>
      <c r="O46" s="81"/>
      <c r="P46" s="79"/>
      <c r="Q46" s="78"/>
      <c r="R46" s="79"/>
      <c r="S46" s="80"/>
      <c r="T46" s="81"/>
      <c r="U46" s="79">
        <v>0</v>
      </c>
      <c r="V46" s="78">
        <v>0</v>
      </c>
      <c r="W46" s="79">
        <v>0</v>
      </c>
      <c r="X46" s="80" t="s">
        <v>29</v>
      </c>
      <c r="Y46" s="81">
        <v>0</v>
      </c>
      <c r="Z46" s="60"/>
      <c r="AA46" s="91"/>
      <c r="AB46" s="90"/>
      <c r="AC46" s="92"/>
      <c r="AD46" s="93"/>
      <c r="AE46" s="77"/>
      <c r="AF46" s="82"/>
      <c r="AG46" s="79"/>
      <c r="AH46" s="80"/>
      <c r="AI46" s="81"/>
      <c r="AJ46" s="77"/>
      <c r="AK46" s="78"/>
      <c r="AL46" s="79"/>
      <c r="AM46" s="80"/>
      <c r="AN46" s="81"/>
      <c r="AO46" s="95" t="str">
        <f>A50</f>
        <v>25.</v>
      </c>
      <c r="AP46" s="95" t="str">
        <f>B50</f>
        <v>NIRDR0SAED</v>
      </c>
      <c r="AQ46" s="84" t="str">
        <f>A45</f>
        <v>20.</v>
      </c>
      <c r="AR46" s="84" t="str">
        <f>B45</f>
        <v>NSTST2SAED</v>
      </c>
      <c r="AS46" s="216"/>
      <c r="AT46" s="217"/>
    </row>
    <row r="47" spans="1:46" ht="15" customHeight="1">
      <c r="A47" s="88" t="s">
        <v>82</v>
      </c>
      <c r="B47" s="75" t="s">
        <v>83</v>
      </c>
      <c r="C47" s="89" t="s">
        <v>84</v>
      </c>
      <c r="D47" s="60">
        <f t="shared" si="5"/>
        <v>1.5</v>
      </c>
      <c r="E47" s="155">
        <f t="shared" si="6"/>
        <v>3</v>
      </c>
      <c r="F47" s="77"/>
      <c r="G47" s="78"/>
      <c r="H47" s="79"/>
      <c r="I47" s="80"/>
      <c r="J47" s="81"/>
      <c r="K47" s="77"/>
      <c r="L47" s="78"/>
      <c r="M47" s="79"/>
      <c r="N47" s="80"/>
      <c r="O47" s="81"/>
      <c r="P47" s="79"/>
      <c r="Q47" s="78"/>
      <c r="R47" s="79"/>
      <c r="S47" s="80"/>
      <c r="T47" s="81"/>
      <c r="U47" s="60">
        <v>1</v>
      </c>
      <c r="V47" s="91">
        <v>0</v>
      </c>
      <c r="W47" s="90">
        <v>0.5</v>
      </c>
      <c r="X47" s="92" t="s">
        <v>22</v>
      </c>
      <c r="Y47" s="93">
        <v>3</v>
      </c>
      <c r="Z47" s="60"/>
      <c r="AA47" s="91"/>
      <c r="AB47" s="90"/>
      <c r="AC47" s="92"/>
      <c r="AD47" s="93"/>
      <c r="AE47" s="77"/>
      <c r="AF47" s="82"/>
      <c r="AG47" s="79"/>
      <c r="AH47" s="80"/>
      <c r="AI47" s="81"/>
      <c r="AJ47" s="77"/>
      <c r="AK47" s="78"/>
      <c r="AL47" s="79"/>
      <c r="AM47" s="80"/>
      <c r="AN47" s="81"/>
      <c r="AO47" s="95" t="str">
        <f>A50</f>
        <v>25.</v>
      </c>
      <c r="AP47" s="95" t="str">
        <f>B50</f>
        <v>NIRDR0SAED</v>
      </c>
      <c r="AQ47" s="84"/>
      <c r="AR47" s="101"/>
      <c r="AS47" s="209"/>
      <c r="AT47" s="217"/>
    </row>
    <row r="48" spans="1:46" ht="15" customHeight="1">
      <c r="A48" s="88" t="s">
        <v>85</v>
      </c>
      <c r="B48" s="75" t="s">
        <v>86</v>
      </c>
      <c r="C48" s="89" t="s">
        <v>87</v>
      </c>
      <c r="D48" s="60">
        <f t="shared" si="5"/>
        <v>2</v>
      </c>
      <c r="E48" s="155">
        <f t="shared" si="6"/>
        <v>4</v>
      </c>
      <c r="F48" s="77"/>
      <c r="G48" s="78"/>
      <c r="H48" s="79"/>
      <c r="I48" s="80"/>
      <c r="J48" s="81"/>
      <c r="K48" s="79">
        <v>1</v>
      </c>
      <c r="L48" s="78">
        <v>0</v>
      </c>
      <c r="M48" s="79">
        <v>1</v>
      </c>
      <c r="N48" s="80" t="s">
        <v>19</v>
      </c>
      <c r="O48" s="81">
        <v>4</v>
      </c>
      <c r="P48" s="79"/>
      <c r="Q48" s="78"/>
      <c r="R48" s="79"/>
      <c r="S48" s="80"/>
      <c r="T48" s="81"/>
      <c r="U48" s="60"/>
      <c r="V48" s="91"/>
      <c r="W48" s="90"/>
      <c r="X48" s="92"/>
      <c r="Y48" s="93"/>
      <c r="Z48" s="60"/>
      <c r="AA48" s="91"/>
      <c r="AB48" s="90"/>
      <c r="AC48" s="92"/>
      <c r="AD48" s="93"/>
      <c r="AE48" s="77"/>
      <c r="AF48" s="82"/>
      <c r="AG48" s="79"/>
      <c r="AH48" s="80"/>
      <c r="AI48" s="81"/>
      <c r="AJ48" s="77"/>
      <c r="AK48" s="78"/>
      <c r="AL48" s="79"/>
      <c r="AM48" s="80"/>
      <c r="AN48" s="81"/>
      <c r="AO48" s="95" t="str">
        <f>A16</f>
        <v>3.</v>
      </c>
      <c r="AP48" s="95" t="str">
        <f>B16</f>
        <v>NAMBS1SAED</v>
      </c>
      <c r="AQ48" s="84"/>
      <c r="AR48" s="101"/>
      <c r="AS48" s="209"/>
      <c r="AT48" s="217"/>
    </row>
    <row r="49" spans="1:46" ht="15" customHeight="1">
      <c r="A49" s="88" t="s">
        <v>88</v>
      </c>
      <c r="B49" s="75" t="s">
        <v>89</v>
      </c>
      <c r="C49" s="89" t="s">
        <v>90</v>
      </c>
      <c r="D49" s="60">
        <f t="shared" si="5"/>
        <v>2</v>
      </c>
      <c r="E49" s="155">
        <f t="shared" si="6"/>
        <v>4</v>
      </c>
      <c r="F49" s="77"/>
      <c r="G49" s="78"/>
      <c r="H49" s="79"/>
      <c r="I49" s="80"/>
      <c r="J49" s="81"/>
      <c r="K49" s="77"/>
      <c r="L49" s="78"/>
      <c r="M49" s="79"/>
      <c r="N49" s="80"/>
      <c r="O49" s="81"/>
      <c r="P49" s="79">
        <v>1</v>
      </c>
      <c r="Q49" s="78">
        <v>0</v>
      </c>
      <c r="R49" s="79">
        <v>1</v>
      </c>
      <c r="S49" s="80" t="s">
        <v>19</v>
      </c>
      <c r="T49" s="81">
        <v>4</v>
      </c>
      <c r="U49" s="60"/>
      <c r="V49" s="91"/>
      <c r="W49" s="90"/>
      <c r="X49" s="92"/>
      <c r="Y49" s="93"/>
      <c r="Z49" s="60"/>
      <c r="AA49" s="91"/>
      <c r="AB49" s="90"/>
      <c r="AC49" s="92"/>
      <c r="AD49" s="93"/>
      <c r="AE49" s="77"/>
      <c r="AF49" s="82"/>
      <c r="AG49" s="79"/>
      <c r="AH49" s="80"/>
      <c r="AI49" s="81"/>
      <c r="AJ49" s="77"/>
      <c r="AK49" s="78"/>
      <c r="AL49" s="79"/>
      <c r="AM49" s="80"/>
      <c r="AN49" s="81"/>
      <c r="AO49" s="95" t="str">
        <f>A22</f>
        <v>9.</v>
      </c>
      <c r="AP49" s="95" t="str">
        <f>B22</f>
        <v>KVEVI1SAED</v>
      </c>
      <c r="AQ49" s="84" t="str">
        <f>A48</f>
        <v>23.</v>
      </c>
      <c r="AR49" s="84" t="str">
        <f>B48</f>
        <v>NIRDT0SAED</v>
      </c>
      <c r="AS49" s="209"/>
      <c r="AT49" s="217"/>
    </row>
    <row r="50" spans="1:46" ht="15" customHeight="1">
      <c r="A50" s="88" t="s">
        <v>91</v>
      </c>
      <c r="B50" s="75" t="s">
        <v>92</v>
      </c>
      <c r="C50" s="89" t="s">
        <v>93</v>
      </c>
      <c r="D50" s="60">
        <f t="shared" si="5"/>
        <v>1.5</v>
      </c>
      <c r="E50" s="155">
        <f t="shared" si="6"/>
        <v>3</v>
      </c>
      <c r="F50" s="77"/>
      <c r="G50" s="78"/>
      <c r="H50" s="79"/>
      <c r="I50" s="80"/>
      <c r="J50" s="81"/>
      <c r="K50" s="77"/>
      <c r="L50" s="78"/>
      <c r="M50" s="79"/>
      <c r="N50" s="80"/>
      <c r="O50" s="81"/>
      <c r="P50" s="79">
        <v>1.5</v>
      </c>
      <c r="Q50" s="78">
        <v>0</v>
      </c>
      <c r="R50" s="79">
        <v>0</v>
      </c>
      <c r="S50" s="80" t="s">
        <v>19</v>
      </c>
      <c r="T50" s="81">
        <v>3</v>
      </c>
      <c r="U50" s="60"/>
      <c r="V50" s="91"/>
      <c r="W50" s="90"/>
      <c r="X50" s="92"/>
      <c r="Y50" s="93"/>
      <c r="Z50" s="60"/>
      <c r="AA50" s="91"/>
      <c r="AB50" s="90"/>
      <c r="AC50" s="92"/>
      <c r="AD50" s="93"/>
      <c r="AE50" s="77"/>
      <c r="AF50" s="82"/>
      <c r="AG50" s="79"/>
      <c r="AH50" s="80"/>
      <c r="AI50" s="81"/>
      <c r="AJ50" s="77"/>
      <c r="AK50" s="78"/>
      <c r="AL50" s="79"/>
      <c r="AM50" s="80"/>
      <c r="AN50" s="81"/>
      <c r="AO50" s="95" t="str">
        <f>A22</f>
        <v>9.</v>
      </c>
      <c r="AP50" s="95" t="str">
        <f>B22</f>
        <v>KVEVI1SAED</v>
      </c>
      <c r="AQ50" s="84" t="str">
        <f>A48</f>
        <v>23.</v>
      </c>
      <c r="AR50" s="84" t="str">
        <f>B48</f>
        <v>NIRDT0SAED</v>
      </c>
      <c r="AS50" s="209"/>
      <c r="AT50" s="217"/>
    </row>
    <row r="51" spans="1:46" ht="15" customHeight="1">
      <c r="A51" s="88" t="s">
        <v>94</v>
      </c>
      <c r="B51" s="75" t="s">
        <v>95</v>
      </c>
      <c r="C51" s="89" t="s">
        <v>96</v>
      </c>
      <c r="D51" s="60">
        <f t="shared" si="5"/>
        <v>1</v>
      </c>
      <c r="E51" s="155">
        <f t="shared" si="6"/>
        <v>2</v>
      </c>
      <c r="F51" s="77"/>
      <c r="G51" s="78"/>
      <c r="H51" s="79"/>
      <c r="I51" s="80"/>
      <c r="J51" s="81"/>
      <c r="K51" s="77"/>
      <c r="L51" s="78"/>
      <c r="M51" s="79"/>
      <c r="N51" s="80"/>
      <c r="O51" s="81"/>
      <c r="P51" s="79"/>
      <c r="Q51" s="78"/>
      <c r="R51" s="79"/>
      <c r="S51" s="80"/>
      <c r="T51" s="81"/>
      <c r="U51" s="60">
        <v>1</v>
      </c>
      <c r="V51" s="91">
        <v>0</v>
      </c>
      <c r="W51" s="90">
        <v>0</v>
      </c>
      <c r="X51" s="92" t="s">
        <v>19</v>
      </c>
      <c r="Y51" s="93">
        <v>2</v>
      </c>
      <c r="Z51" s="60"/>
      <c r="AA51" s="91"/>
      <c r="AB51" s="90"/>
      <c r="AC51" s="92"/>
      <c r="AD51" s="93"/>
      <c r="AE51" s="77"/>
      <c r="AF51" s="82"/>
      <c r="AG51" s="79"/>
      <c r="AH51" s="80"/>
      <c r="AI51" s="81"/>
      <c r="AJ51" s="77"/>
      <c r="AK51" s="78"/>
      <c r="AL51" s="79"/>
      <c r="AM51" s="80"/>
      <c r="AN51" s="81"/>
      <c r="AO51" s="95" t="str">
        <f>A50</f>
        <v>25.</v>
      </c>
      <c r="AP51" s="95" t="str">
        <f>B50</f>
        <v>NIRDR0SAED</v>
      </c>
      <c r="AQ51" s="84"/>
      <c r="AR51" s="214"/>
      <c r="AS51" s="209"/>
      <c r="AT51" s="217"/>
    </row>
    <row r="52" spans="1:46" ht="15" customHeight="1">
      <c r="A52" s="88" t="s">
        <v>97</v>
      </c>
      <c r="B52" s="75" t="s">
        <v>98</v>
      </c>
      <c r="C52" s="89" t="s">
        <v>99</v>
      </c>
      <c r="D52" s="60">
        <f t="shared" si="5"/>
        <v>1</v>
      </c>
      <c r="E52" s="155">
        <f t="shared" si="6"/>
        <v>2</v>
      </c>
      <c r="F52" s="77"/>
      <c r="G52" s="78"/>
      <c r="H52" s="79"/>
      <c r="I52" s="80"/>
      <c r="J52" s="81"/>
      <c r="K52" s="77"/>
      <c r="L52" s="78"/>
      <c r="M52" s="79"/>
      <c r="N52" s="80"/>
      <c r="O52" s="81"/>
      <c r="P52" s="79"/>
      <c r="Q52" s="78"/>
      <c r="R52" s="79"/>
      <c r="S52" s="80"/>
      <c r="T52" s="81"/>
      <c r="U52" s="60"/>
      <c r="V52" s="91"/>
      <c r="W52" s="90"/>
      <c r="X52" s="92"/>
      <c r="Y52" s="93"/>
      <c r="Z52" s="60"/>
      <c r="AA52" s="91"/>
      <c r="AB52" s="90"/>
      <c r="AC52" s="92"/>
      <c r="AD52" s="93"/>
      <c r="AE52" s="77"/>
      <c r="AF52" s="82"/>
      <c r="AG52" s="79"/>
      <c r="AH52" s="80"/>
      <c r="AI52" s="81"/>
      <c r="AJ52" s="77">
        <v>1</v>
      </c>
      <c r="AK52" s="78">
        <v>0</v>
      </c>
      <c r="AL52" s="79">
        <v>0</v>
      </c>
      <c r="AM52" s="80" t="s">
        <v>19</v>
      </c>
      <c r="AN52" s="81">
        <v>2</v>
      </c>
      <c r="AO52" s="95" t="str">
        <f>A53</f>
        <v>28.</v>
      </c>
      <c r="AP52" s="95" t="str">
        <f>B53</f>
        <v>NIRSA2SAED</v>
      </c>
      <c r="AQ52" s="84"/>
      <c r="AR52" s="101"/>
      <c r="AS52" s="209"/>
      <c r="AT52" s="217"/>
    </row>
    <row r="53" spans="1:46" ht="15" customHeight="1">
      <c r="A53" s="88" t="s">
        <v>100</v>
      </c>
      <c r="B53" s="75" t="s">
        <v>101</v>
      </c>
      <c r="C53" s="89" t="s">
        <v>102</v>
      </c>
      <c r="D53" s="60">
        <f t="shared" si="5"/>
        <v>2.5</v>
      </c>
      <c r="E53" s="155">
        <f t="shared" si="6"/>
        <v>5</v>
      </c>
      <c r="F53" s="77"/>
      <c r="G53" s="78"/>
      <c r="H53" s="79"/>
      <c r="I53" s="80"/>
      <c r="J53" s="81"/>
      <c r="K53" s="77"/>
      <c r="L53" s="78"/>
      <c r="M53" s="79"/>
      <c r="N53" s="80"/>
      <c r="O53" s="81"/>
      <c r="P53" s="79"/>
      <c r="Q53" s="78"/>
      <c r="R53" s="79"/>
      <c r="S53" s="80"/>
      <c r="T53" s="81"/>
      <c r="U53" s="60"/>
      <c r="V53" s="91"/>
      <c r="W53" s="90"/>
      <c r="X53" s="92"/>
      <c r="Y53" s="93"/>
      <c r="Z53" s="77">
        <v>1</v>
      </c>
      <c r="AA53" s="82">
        <v>0</v>
      </c>
      <c r="AB53" s="79">
        <v>1.5</v>
      </c>
      <c r="AC53" s="80" t="s">
        <v>22</v>
      </c>
      <c r="AD53" s="81">
        <v>5</v>
      </c>
      <c r="AE53" s="77"/>
      <c r="AF53" s="82"/>
      <c r="AG53" s="79"/>
      <c r="AH53" s="80"/>
      <c r="AI53" s="81"/>
      <c r="AJ53" s="77"/>
      <c r="AK53" s="78"/>
      <c r="AL53" s="79"/>
      <c r="AM53" s="80"/>
      <c r="AN53" s="81"/>
      <c r="AO53" s="95" t="str">
        <f>A51</f>
        <v>26.</v>
      </c>
      <c r="AP53" s="95" t="str">
        <f>B51</f>
        <v>NIRSA1SAED</v>
      </c>
      <c r="AQ53" s="84"/>
      <c r="AR53" s="101"/>
      <c r="AS53" s="209"/>
      <c r="AT53" s="217"/>
    </row>
    <row r="54" spans="1:46" ht="15" customHeight="1">
      <c r="A54" s="88" t="s">
        <v>103</v>
      </c>
      <c r="B54" s="75" t="s">
        <v>104</v>
      </c>
      <c r="C54" s="89" t="s">
        <v>105</v>
      </c>
      <c r="D54" s="60">
        <f t="shared" si="5"/>
        <v>2.5</v>
      </c>
      <c r="E54" s="155">
        <f t="shared" si="6"/>
        <v>5</v>
      </c>
      <c r="F54" s="77"/>
      <c r="G54" s="78"/>
      <c r="H54" s="79"/>
      <c r="I54" s="80"/>
      <c r="J54" s="81"/>
      <c r="K54" s="77"/>
      <c r="L54" s="78"/>
      <c r="M54" s="79"/>
      <c r="N54" s="80"/>
      <c r="O54" s="81"/>
      <c r="P54" s="79">
        <v>1</v>
      </c>
      <c r="Q54" s="78">
        <v>0</v>
      </c>
      <c r="R54" s="79">
        <v>1.5</v>
      </c>
      <c r="S54" s="80" t="s">
        <v>19</v>
      </c>
      <c r="T54" s="81">
        <v>5</v>
      </c>
      <c r="U54" s="60"/>
      <c r="V54" s="91"/>
      <c r="W54" s="90"/>
      <c r="X54" s="92"/>
      <c r="Y54" s="93"/>
      <c r="Z54" s="60"/>
      <c r="AA54" s="91"/>
      <c r="AB54" s="90"/>
      <c r="AC54" s="92"/>
      <c r="AD54" s="93"/>
      <c r="AE54" s="77"/>
      <c r="AF54" s="82"/>
      <c r="AG54" s="79"/>
      <c r="AH54" s="80"/>
      <c r="AI54" s="81"/>
      <c r="AJ54" s="77"/>
      <c r="AK54" s="78"/>
      <c r="AL54" s="79"/>
      <c r="AM54" s="80"/>
      <c r="AN54" s="81"/>
      <c r="AO54" s="95" t="str">
        <f>A20</f>
        <v>7.</v>
      </c>
      <c r="AP54" s="95" t="str">
        <f>B20</f>
        <v>NIRIA1SAED</v>
      </c>
      <c r="AQ54" s="84"/>
      <c r="AR54" s="214"/>
      <c r="AS54" s="209"/>
      <c r="AT54" s="217"/>
    </row>
    <row r="55" spans="1:46" ht="15" customHeight="1">
      <c r="A55" s="88" t="s">
        <v>106</v>
      </c>
      <c r="B55" s="75" t="s">
        <v>107</v>
      </c>
      <c r="C55" s="89" t="s">
        <v>108</v>
      </c>
      <c r="D55" s="60">
        <f t="shared" si="5"/>
        <v>2.5</v>
      </c>
      <c r="E55" s="155">
        <f t="shared" si="6"/>
        <v>5</v>
      </c>
      <c r="F55" s="77"/>
      <c r="G55" s="78"/>
      <c r="H55" s="79"/>
      <c r="I55" s="80"/>
      <c r="J55" s="81"/>
      <c r="K55" s="77"/>
      <c r="L55" s="78"/>
      <c r="M55" s="79"/>
      <c r="N55" s="80"/>
      <c r="O55" s="81"/>
      <c r="P55" s="79"/>
      <c r="Q55" s="78"/>
      <c r="R55" s="79"/>
      <c r="S55" s="80"/>
      <c r="T55" s="81"/>
      <c r="U55" s="60">
        <v>1.5</v>
      </c>
      <c r="V55" s="91">
        <v>0</v>
      </c>
      <c r="W55" s="90">
        <v>1</v>
      </c>
      <c r="X55" s="92" t="s">
        <v>19</v>
      </c>
      <c r="Y55" s="93">
        <v>5</v>
      </c>
      <c r="Z55" s="60"/>
      <c r="AA55" s="91"/>
      <c r="AB55" s="90"/>
      <c r="AC55" s="92"/>
      <c r="AD55" s="93"/>
      <c r="AE55" s="77"/>
      <c r="AF55" s="82"/>
      <c r="AG55" s="79"/>
      <c r="AH55" s="80"/>
      <c r="AI55" s="81"/>
      <c r="AJ55" s="77"/>
      <c r="AK55" s="78"/>
      <c r="AL55" s="79"/>
      <c r="AM55" s="80"/>
      <c r="AN55" s="81"/>
      <c r="AO55" s="95" t="str">
        <f>A54</f>
        <v>29.</v>
      </c>
      <c r="AP55" s="95" t="str">
        <f>B54</f>
        <v>NIROP0SAED</v>
      </c>
      <c r="AQ55" s="84"/>
      <c r="AR55" s="101"/>
      <c r="AS55" s="209"/>
      <c r="AT55" s="217"/>
    </row>
    <row r="56" spans="1:46" ht="15" customHeight="1">
      <c r="A56" s="88" t="s">
        <v>109</v>
      </c>
      <c r="B56" s="75" t="s">
        <v>110</v>
      </c>
      <c r="C56" s="89" t="s">
        <v>111</v>
      </c>
      <c r="D56" s="60">
        <f t="shared" si="5"/>
        <v>1</v>
      </c>
      <c r="E56" s="155">
        <f t="shared" si="6"/>
        <v>2</v>
      </c>
      <c r="F56" s="77"/>
      <c r="G56" s="78"/>
      <c r="H56" s="79"/>
      <c r="I56" s="80"/>
      <c r="J56" s="81"/>
      <c r="K56" s="218"/>
      <c r="L56" s="219"/>
      <c r="M56" s="220"/>
      <c r="N56" s="221"/>
      <c r="O56" s="222"/>
      <c r="P56" s="79"/>
      <c r="Q56" s="78"/>
      <c r="R56" s="79"/>
      <c r="S56" s="80"/>
      <c r="T56" s="81"/>
      <c r="U56" s="60">
        <v>0</v>
      </c>
      <c r="V56" s="91">
        <v>0</v>
      </c>
      <c r="W56" s="90">
        <v>1</v>
      </c>
      <c r="X56" s="92" t="s">
        <v>22</v>
      </c>
      <c r="Y56" s="93">
        <v>2</v>
      </c>
      <c r="Z56" s="60"/>
      <c r="AA56" s="91"/>
      <c r="AB56" s="90"/>
      <c r="AC56" s="92"/>
      <c r="AD56" s="93"/>
      <c r="AE56" s="77"/>
      <c r="AF56" s="82"/>
      <c r="AG56" s="79"/>
      <c r="AH56" s="80"/>
      <c r="AI56" s="81"/>
      <c r="AJ56" s="77"/>
      <c r="AK56" s="78"/>
      <c r="AL56" s="79"/>
      <c r="AM56" s="80"/>
      <c r="AN56" s="81"/>
      <c r="AO56" s="95" t="str">
        <f>A41</f>
        <v>16.</v>
      </c>
      <c r="AP56" s="95" t="str">
        <f>B41</f>
        <v>NSTPR3SAED</v>
      </c>
      <c r="AQ56" s="84" t="str">
        <f>A48</f>
        <v>23.</v>
      </c>
      <c r="AR56" s="204" t="str">
        <f>B48</f>
        <v>NIRDT0SAED</v>
      </c>
      <c r="AS56" s="206"/>
      <c r="AT56" s="207"/>
    </row>
    <row r="57" spans="1:46" ht="15" customHeight="1">
      <c r="A57" s="88" t="s">
        <v>112</v>
      </c>
      <c r="B57" s="201" t="s">
        <v>113</v>
      </c>
      <c r="C57" s="89" t="s">
        <v>114</v>
      </c>
      <c r="D57" s="60">
        <f t="shared" si="5"/>
        <v>2</v>
      </c>
      <c r="E57" s="155">
        <f t="shared" si="6"/>
        <v>4</v>
      </c>
      <c r="F57" s="77"/>
      <c r="G57" s="78"/>
      <c r="H57" s="79"/>
      <c r="I57" s="80"/>
      <c r="J57" s="81"/>
      <c r="K57" s="77"/>
      <c r="L57" s="78"/>
      <c r="M57" s="79"/>
      <c r="N57" s="80"/>
      <c r="O57" s="81"/>
      <c r="P57" s="79"/>
      <c r="Q57" s="78"/>
      <c r="R57" s="79"/>
      <c r="S57" s="80"/>
      <c r="T57" s="81"/>
      <c r="U57" s="79">
        <v>1</v>
      </c>
      <c r="V57" s="78">
        <v>0</v>
      </c>
      <c r="W57" s="79">
        <v>1</v>
      </c>
      <c r="X57" s="80" t="s">
        <v>22</v>
      </c>
      <c r="Y57" s="81">
        <v>4</v>
      </c>
      <c r="Z57" s="60"/>
      <c r="AA57" s="91"/>
      <c r="AB57" s="90"/>
      <c r="AC57" s="92"/>
      <c r="AD57" s="93"/>
      <c r="AE57" s="77"/>
      <c r="AF57" s="82"/>
      <c r="AG57" s="79"/>
      <c r="AH57" s="80"/>
      <c r="AI57" s="81"/>
      <c r="AJ57" s="77"/>
      <c r="AK57" s="78"/>
      <c r="AL57" s="79"/>
      <c r="AM57" s="80"/>
      <c r="AN57" s="81"/>
      <c r="AO57" s="95" t="str">
        <f>A20</f>
        <v>7.</v>
      </c>
      <c r="AP57" s="95" t="str">
        <f>B20</f>
        <v>NIRIA1SAED</v>
      </c>
      <c r="AQ57" s="84" t="str">
        <f>A41</f>
        <v>16.</v>
      </c>
      <c r="AR57" s="84" t="str">
        <f>B41</f>
        <v>NSTPR3SAED</v>
      </c>
      <c r="AS57" s="209"/>
      <c r="AT57" s="207"/>
    </row>
    <row r="58" spans="1:46" ht="15" customHeight="1">
      <c r="A58" s="88" t="s">
        <v>115</v>
      </c>
      <c r="B58" s="213" t="s">
        <v>116</v>
      </c>
      <c r="C58" s="89" t="s">
        <v>117</v>
      </c>
      <c r="D58" s="60">
        <f t="shared" si="5"/>
        <v>1</v>
      </c>
      <c r="E58" s="155">
        <f t="shared" si="6"/>
        <v>2</v>
      </c>
      <c r="F58" s="77"/>
      <c r="G58" s="78"/>
      <c r="H58" s="79"/>
      <c r="I58" s="80"/>
      <c r="J58" s="81"/>
      <c r="K58" s="77"/>
      <c r="L58" s="78"/>
      <c r="M58" s="79"/>
      <c r="N58" s="80"/>
      <c r="O58" s="81"/>
      <c r="P58" s="79"/>
      <c r="Q58" s="78"/>
      <c r="R58" s="79"/>
      <c r="S58" s="80"/>
      <c r="T58" s="81"/>
      <c r="U58" s="60">
        <v>1</v>
      </c>
      <c r="V58" s="91">
        <v>0</v>
      </c>
      <c r="W58" s="90">
        <v>0</v>
      </c>
      <c r="X58" s="92" t="s">
        <v>19</v>
      </c>
      <c r="Y58" s="93">
        <v>2</v>
      </c>
      <c r="Z58" s="60"/>
      <c r="AA58" s="91"/>
      <c r="AB58" s="90"/>
      <c r="AC58" s="92"/>
      <c r="AD58" s="93"/>
      <c r="AE58" s="77"/>
      <c r="AF58" s="82"/>
      <c r="AG58" s="79"/>
      <c r="AH58" s="80"/>
      <c r="AI58" s="81"/>
      <c r="AJ58" s="77"/>
      <c r="AK58" s="78"/>
      <c r="AL58" s="79"/>
      <c r="AM58" s="80"/>
      <c r="AN58" s="81"/>
      <c r="AO58" s="95" t="str">
        <f>A43</f>
        <v>18.</v>
      </c>
      <c r="AP58" s="95" t="str">
        <f>B43</f>
        <v>NSTAB0SAED</v>
      </c>
      <c r="AQ58" s="84" t="str">
        <f>A44</f>
        <v>19.</v>
      </c>
      <c r="AR58" s="84" t="str">
        <f>B44</f>
        <v>NSTST1SAED</v>
      </c>
      <c r="AS58" s="209" t="str">
        <f>A26</f>
        <v>11.</v>
      </c>
      <c r="AT58" s="215" t="str">
        <f>B26</f>
        <v>GSVVG0SAED</v>
      </c>
    </row>
    <row r="59" spans="1:46" ht="15" customHeight="1">
      <c r="A59" s="88" t="s">
        <v>118</v>
      </c>
      <c r="B59" s="201" t="s">
        <v>119</v>
      </c>
      <c r="C59" s="89" t="s">
        <v>120</v>
      </c>
      <c r="D59" s="60">
        <f t="shared" si="5"/>
        <v>1</v>
      </c>
      <c r="E59" s="155">
        <f t="shared" si="6"/>
        <v>2</v>
      </c>
      <c r="F59" s="77"/>
      <c r="G59" s="78"/>
      <c r="H59" s="79"/>
      <c r="I59" s="80"/>
      <c r="J59" s="81"/>
      <c r="K59" s="77"/>
      <c r="L59" s="78"/>
      <c r="M59" s="79"/>
      <c r="N59" s="80"/>
      <c r="O59" s="81"/>
      <c r="P59" s="79"/>
      <c r="Q59" s="78"/>
      <c r="R59" s="79"/>
      <c r="S59" s="80"/>
      <c r="T59" s="81"/>
      <c r="U59" s="60"/>
      <c r="V59" s="91"/>
      <c r="W59" s="90"/>
      <c r="X59" s="92"/>
      <c r="Y59" s="93"/>
      <c r="Z59" s="60">
        <v>0</v>
      </c>
      <c r="AA59" s="91">
        <v>0</v>
      </c>
      <c r="AB59" s="90">
        <v>1</v>
      </c>
      <c r="AC59" s="92" t="s">
        <v>22</v>
      </c>
      <c r="AD59" s="93">
        <v>2</v>
      </c>
      <c r="AE59" s="77"/>
      <c r="AF59" s="82"/>
      <c r="AG59" s="79"/>
      <c r="AH59" s="80"/>
      <c r="AI59" s="81"/>
      <c r="AJ59" s="77"/>
      <c r="AK59" s="78"/>
      <c r="AL59" s="79"/>
      <c r="AM59" s="80"/>
      <c r="AN59" s="81"/>
      <c r="AO59" s="95" t="str">
        <f>A58</f>
        <v>33.</v>
      </c>
      <c r="AP59" s="95" t="str">
        <f>B58</f>
        <v>NSTVI1SAED</v>
      </c>
      <c r="AQ59" s="84"/>
      <c r="AR59" s="101"/>
      <c r="AS59" s="209"/>
      <c r="AT59" s="207"/>
    </row>
    <row r="60" spans="1:46" s="100" customFormat="1" ht="15" customHeight="1">
      <c r="A60" s="88" t="s">
        <v>121</v>
      </c>
      <c r="B60" s="75" t="s">
        <v>122</v>
      </c>
      <c r="C60" s="89" t="s">
        <v>123</v>
      </c>
      <c r="D60" s="60">
        <f t="shared" si="5"/>
        <v>2</v>
      </c>
      <c r="E60" s="155">
        <f t="shared" si="6"/>
        <v>4</v>
      </c>
      <c r="F60" s="77"/>
      <c r="G60" s="78"/>
      <c r="H60" s="79"/>
      <c r="I60" s="80"/>
      <c r="J60" s="81"/>
      <c r="K60" s="77"/>
      <c r="L60" s="78"/>
      <c r="M60" s="79"/>
      <c r="N60" s="80"/>
      <c r="O60" s="81"/>
      <c r="P60" s="79"/>
      <c r="Q60" s="78"/>
      <c r="R60" s="79"/>
      <c r="S60" s="80"/>
      <c r="T60" s="81"/>
      <c r="U60" s="60"/>
      <c r="V60" s="91"/>
      <c r="W60" s="90"/>
      <c r="X60" s="92"/>
      <c r="Y60" s="93"/>
      <c r="Z60" s="60"/>
      <c r="AA60" s="91"/>
      <c r="AB60" s="90"/>
      <c r="AC60" s="92"/>
      <c r="AD60" s="93"/>
      <c r="AE60" s="60">
        <v>1</v>
      </c>
      <c r="AF60" s="91">
        <v>0</v>
      </c>
      <c r="AG60" s="90">
        <v>1</v>
      </c>
      <c r="AH60" s="92" t="s">
        <v>19</v>
      </c>
      <c r="AI60" s="93">
        <v>4</v>
      </c>
      <c r="AJ60" s="77"/>
      <c r="AK60" s="78"/>
      <c r="AL60" s="79"/>
      <c r="AM60" s="80"/>
      <c r="AN60" s="81"/>
      <c r="AO60" s="95" t="str">
        <f>A19</f>
        <v>6.</v>
      </c>
      <c r="AP60" s="95" t="str">
        <f>B19</f>
        <v>NAMVS1SAED</v>
      </c>
      <c r="AQ60" s="84" t="str">
        <f>A55</f>
        <v>30.</v>
      </c>
      <c r="AR60" s="84" t="str">
        <f>B55</f>
        <v>NIRSH0SAED</v>
      </c>
      <c r="AS60" s="209"/>
      <c r="AT60" s="223"/>
    </row>
    <row r="61" spans="1:46" ht="15" customHeight="1">
      <c r="A61" s="88" t="s">
        <v>124</v>
      </c>
      <c r="B61" s="224" t="s">
        <v>125</v>
      </c>
      <c r="C61" s="89" t="s">
        <v>126</v>
      </c>
      <c r="D61" s="60">
        <f t="shared" si="5"/>
        <v>1</v>
      </c>
      <c r="E61" s="155">
        <f t="shared" si="6"/>
        <v>2</v>
      </c>
      <c r="F61" s="225"/>
      <c r="G61" s="226"/>
      <c r="H61" s="227"/>
      <c r="I61" s="228"/>
      <c r="J61" s="229"/>
      <c r="K61" s="225"/>
      <c r="L61" s="226"/>
      <c r="M61" s="227"/>
      <c r="N61" s="228"/>
      <c r="O61" s="229"/>
      <c r="P61" s="227"/>
      <c r="Q61" s="226"/>
      <c r="R61" s="227"/>
      <c r="S61" s="228"/>
      <c r="T61" s="229"/>
      <c r="U61" s="162"/>
      <c r="V61" s="163"/>
      <c r="W61" s="230"/>
      <c r="X61" s="231"/>
      <c r="Y61" s="164"/>
      <c r="Z61" s="162"/>
      <c r="AA61" s="163"/>
      <c r="AB61" s="230"/>
      <c r="AC61" s="231"/>
      <c r="AD61" s="164"/>
      <c r="AE61" s="225">
        <v>1</v>
      </c>
      <c r="AF61" s="232">
        <v>0</v>
      </c>
      <c r="AG61" s="227">
        <v>0</v>
      </c>
      <c r="AH61" s="228" t="s">
        <v>19</v>
      </c>
      <c r="AI61" s="229">
        <v>2</v>
      </c>
      <c r="AJ61" s="225"/>
      <c r="AK61" s="226"/>
      <c r="AL61" s="227"/>
      <c r="AM61" s="228"/>
      <c r="AN61" s="229"/>
      <c r="AO61" s="95" t="str">
        <f>A46</f>
        <v>21.</v>
      </c>
      <c r="AP61" s="95" t="str">
        <f>B46</f>
        <v>NSTSS1SAED</v>
      </c>
      <c r="AQ61" s="84" t="str">
        <f>A18</f>
        <v>5.</v>
      </c>
      <c r="AR61" s="233" t="str">
        <f>B18</f>
        <v>NAMMS1SAED</v>
      </c>
      <c r="AS61" s="234"/>
      <c r="AT61" s="235"/>
    </row>
    <row r="62" spans="1:46" ht="15" customHeight="1">
      <c r="A62" s="88" t="s">
        <v>127</v>
      </c>
      <c r="B62" s="224" t="s">
        <v>128</v>
      </c>
      <c r="C62" s="89" t="s">
        <v>129</v>
      </c>
      <c r="D62" s="60">
        <f t="shared" si="5"/>
        <v>1</v>
      </c>
      <c r="E62" s="155">
        <f t="shared" si="6"/>
        <v>2</v>
      </c>
      <c r="F62" s="225"/>
      <c r="G62" s="226"/>
      <c r="H62" s="227"/>
      <c r="I62" s="228"/>
      <c r="J62" s="229"/>
      <c r="K62" s="225"/>
      <c r="L62" s="226"/>
      <c r="M62" s="227"/>
      <c r="N62" s="228"/>
      <c r="O62" s="229"/>
      <c r="P62" s="227"/>
      <c r="Q62" s="226"/>
      <c r="R62" s="227"/>
      <c r="S62" s="228"/>
      <c r="T62" s="229"/>
      <c r="U62" s="162"/>
      <c r="V62" s="163"/>
      <c r="W62" s="230"/>
      <c r="X62" s="231"/>
      <c r="Y62" s="164"/>
      <c r="Z62" s="225"/>
      <c r="AA62" s="226"/>
      <c r="AB62" s="227"/>
      <c r="AC62" s="228"/>
      <c r="AD62" s="229"/>
      <c r="AE62" s="225">
        <v>1</v>
      </c>
      <c r="AF62" s="226">
        <v>0</v>
      </c>
      <c r="AG62" s="227">
        <v>0</v>
      </c>
      <c r="AH62" s="228" t="s">
        <v>22</v>
      </c>
      <c r="AI62" s="229">
        <v>2</v>
      </c>
      <c r="AJ62" s="225"/>
      <c r="AK62" s="226"/>
      <c r="AL62" s="227"/>
      <c r="AM62" s="228"/>
      <c r="AN62" s="229"/>
      <c r="AO62" s="95" t="str">
        <f>A57</f>
        <v>32.</v>
      </c>
      <c r="AP62" s="95" t="str">
        <f>B57</f>
        <v>NIRIR0SAED</v>
      </c>
      <c r="AQ62" s="84" t="str">
        <f>A46</f>
        <v>21.</v>
      </c>
      <c r="AR62" s="84" t="str">
        <f>B46</f>
        <v>NSTSS1SAED</v>
      </c>
      <c r="AS62" s="234"/>
      <c r="AT62" s="235"/>
    </row>
    <row r="63" spans="1:46" ht="15" customHeight="1">
      <c r="A63" s="157" t="s">
        <v>130</v>
      </c>
      <c r="B63" s="224" t="s">
        <v>131</v>
      </c>
      <c r="C63" s="89" t="s">
        <v>132</v>
      </c>
      <c r="D63" s="60">
        <f>SUM(F63:H63)+SUM(K63:M63)+SUM(P63:R63)+SUM(U63:W63)+SUM(Z63:AB63)+SUM(AE63:AG63)+SUM(AJ63:AL63)</f>
        <v>1</v>
      </c>
      <c r="E63" s="155">
        <f>J63+O63+T63+Y63+AD63+AI63+AN63</f>
        <v>2</v>
      </c>
      <c r="F63" s="225"/>
      <c r="G63" s="226"/>
      <c r="H63" s="227"/>
      <c r="I63" s="228"/>
      <c r="J63" s="229"/>
      <c r="K63" s="225"/>
      <c r="L63" s="226"/>
      <c r="M63" s="227"/>
      <c r="N63" s="228"/>
      <c r="O63" s="229"/>
      <c r="P63" s="227"/>
      <c r="Q63" s="226"/>
      <c r="R63" s="227"/>
      <c r="S63" s="228"/>
      <c r="T63" s="229"/>
      <c r="U63" s="162"/>
      <c r="V63" s="163"/>
      <c r="W63" s="230"/>
      <c r="X63" s="231"/>
      <c r="Y63" s="164"/>
      <c r="Z63" s="225">
        <v>1</v>
      </c>
      <c r="AA63" s="232">
        <v>0</v>
      </c>
      <c r="AB63" s="227">
        <v>0</v>
      </c>
      <c r="AC63" s="228" t="s">
        <v>22</v>
      </c>
      <c r="AD63" s="229">
        <v>2</v>
      </c>
      <c r="AE63" s="225"/>
      <c r="AF63" s="232"/>
      <c r="AG63" s="227"/>
      <c r="AH63" s="228"/>
      <c r="AI63" s="229"/>
      <c r="AJ63" s="225"/>
      <c r="AK63" s="226"/>
      <c r="AL63" s="227"/>
      <c r="AM63" s="228"/>
      <c r="AN63" s="229"/>
      <c r="AO63" s="95" t="str">
        <f>A55</f>
        <v>30.</v>
      </c>
      <c r="AP63" s="95" t="str">
        <f>B55</f>
        <v>NIRSH0SAED</v>
      </c>
      <c r="AQ63" s="84"/>
      <c r="AR63" s="236"/>
      <c r="AS63" s="234"/>
      <c r="AT63" s="235"/>
    </row>
    <row r="64" spans="1:46" ht="15" customHeight="1">
      <c r="A64" s="237"/>
      <c r="B64" s="11"/>
      <c r="C64" s="89" t="s">
        <v>133</v>
      </c>
      <c r="D64" s="60">
        <f>SUM(F64:H64)+SUM(K64:M64)+SUM(P64:R64)+SUM(U64:W64)+SUM(Z64:AB64)+SUM(AE64:AG64)+SUM(AJ64:AL64)</f>
        <v>18</v>
      </c>
      <c r="E64" s="155">
        <f>J64+O64+T64+Y64+AD64+AI64+AN64</f>
        <v>24</v>
      </c>
      <c r="F64" s="225"/>
      <c r="G64" s="226"/>
      <c r="H64" s="227"/>
      <c r="I64" s="228"/>
      <c r="J64" s="229"/>
      <c r="K64" s="225"/>
      <c r="L64" s="226"/>
      <c r="M64" s="227"/>
      <c r="N64" s="228"/>
      <c r="O64" s="229"/>
      <c r="P64" s="227"/>
      <c r="Q64" s="226"/>
      <c r="R64" s="227"/>
      <c r="S64" s="228"/>
      <c r="T64" s="229"/>
      <c r="U64" s="162"/>
      <c r="V64" s="163"/>
      <c r="W64" s="230"/>
      <c r="X64" s="231"/>
      <c r="Y64" s="164"/>
      <c r="Z64" s="162">
        <v>6</v>
      </c>
      <c r="AA64" s="163"/>
      <c r="AB64" s="230"/>
      <c r="AC64" s="231"/>
      <c r="AD64" s="164">
        <v>8</v>
      </c>
      <c r="AE64" s="225">
        <v>6</v>
      </c>
      <c r="AF64" s="232"/>
      <c r="AG64" s="227"/>
      <c r="AH64" s="228"/>
      <c r="AI64" s="229">
        <v>8</v>
      </c>
      <c r="AJ64" s="225">
        <v>6</v>
      </c>
      <c r="AK64" s="226"/>
      <c r="AL64" s="227"/>
      <c r="AM64" s="228"/>
      <c r="AN64" s="229">
        <v>8</v>
      </c>
      <c r="AO64" s="95" t="str">
        <f>A18</f>
        <v>5.</v>
      </c>
      <c r="AP64" s="95" t="str">
        <f>B18</f>
        <v>NAMMS1SAED</v>
      </c>
      <c r="AQ64" s="84" t="str">
        <f>A46</f>
        <v>21.</v>
      </c>
      <c r="AR64" s="233" t="str">
        <f>B46</f>
        <v>NSTSS1SAED</v>
      </c>
      <c r="AS64" s="234"/>
      <c r="AT64" s="235"/>
    </row>
    <row r="65" spans="1:46" ht="15" customHeight="1">
      <c r="A65" s="237"/>
      <c r="B65" s="238" t="s">
        <v>134</v>
      </c>
      <c r="C65" s="89" t="s">
        <v>135</v>
      </c>
      <c r="D65" s="60">
        <f>SUM(F65:H65)+SUM(K65:M65)+SUM(P65:R65)+SUM(U65:W65)+SUM(Z65:AB65)+SUM(AE65:AG65)+SUM(AJ65:AL65)</f>
        <v>0</v>
      </c>
      <c r="E65" s="155">
        <f>J65+O65+T65+Y65+AD65+AI65+AN65</f>
        <v>7</v>
      </c>
      <c r="F65" s="225"/>
      <c r="G65" s="226"/>
      <c r="H65" s="227"/>
      <c r="I65" s="228"/>
      <c r="J65" s="229"/>
      <c r="K65" s="225"/>
      <c r="L65" s="226"/>
      <c r="M65" s="227"/>
      <c r="N65" s="228"/>
      <c r="O65" s="229"/>
      <c r="P65" s="227"/>
      <c r="Q65" s="226"/>
      <c r="R65" s="227"/>
      <c r="S65" s="228"/>
      <c r="T65" s="229"/>
      <c r="U65" s="162"/>
      <c r="V65" s="163"/>
      <c r="W65" s="230"/>
      <c r="X65" s="231"/>
      <c r="Y65" s="164"/>
      <c r="Z65" s="162"/>
      <c r="AA65" s="163"/>
      <c r="AB65" s="230"/>
      <c r="AC65" s="231"/>
      <c r="AD65" s="164"/>
      <c r="AE65" s="225"/>
      <c r="AF65" s="232"/>
      <c r="AG65" s="227"/>
      <c r="AH65" s="228" t="s">
        <v>136</v>
      </c>
      <c r="AI65" s="229">
        <v>7</v>
      </c>
      <c r="AJ65" s="225"/>
      <c r="AK65" s="226"/>
      <c r="AL65" s="227"/>
      <c r="AM65" s="228"/>
      <c r="AN65" s="229"/>
      <c r="AO65" s="239"/>
      <c r="AP65" s="236"/>
      <c r="AQ65" s="233"/>
      <c r="AR65" s="236"/>
      <c r="AS65" s="234"/>
      <c r="AT65" s="235"/>
    </row>
    <row r="66" spans="1:46" ht="15" customHeight="1" thickBot="1">
      <c r="A66" s="171"/>
      <c r="B66" s="240" t="s">
        <v>137</v>
      </c>
      <c r="C66" s="241" t="s">
        <v>138</v>
      </c>
      <c r="D66" s="242">
        <f>SUM(F66:H66)+SUM(K66:M66)+SUM(P66:R66)+SUM(U66:W66)+SUM(Z66:AB66)+SUM(AE66:AG66)+SUM(AJ66:AL66)</f>
        <v>0</v>
      </c>
      <c r="E66" s="243">
        <f>J66+O66+T66+Y66+AD66+AI66+AN66</f>
        <v>8</v>
      </c>
      <c r="F66" s="176"/>
      <c r="G66" s="177"/>
      <c r="H66" s="177"/>
      <c r="I66" s="177"/>
      <c r="J66" s="178"/>
      <c r="K66" s="176"/>
      <c r="L66" s="177"/>
      <c r="M66" s="177"/>
      <c r="N66" s="177"/>
      <c r="O66" s="178"/>
      <c r="P66" s="176"/>
      <c r="Q66" s="177"/>
      <c r="R66" s="177"/>
      <c r="S66" s="177"/>
      <c r="T66" s="178"/>
      <c r="U66" s="176"/>
      <c r="V66" s="177"/>
      <c r="W66" s="177"/>
      <c r="X66" s="177"/>
      <c r="Y66" s="178"/>
      <c r="Z66" s="176"/>
      <c r="AA66" s="177"/>
      <c r="AB66" s="177"/>
      <c r="AC66" s="177"/>
      <c r="AD66" s="178"/>
      <c r="AE66" s="176"/>
      <c r="AF66" s="177"/>
      <c r="AG66" s="177"/>
      <c r="AH66" s="177"/>
      <c r="AI66" s="178"/>
      <c r="AJ66" s="176"/>
      <c r="AK66" s="177"/>
      <c r="AL66" s="177"/>
      <c r="AM66" s="177" t="s">
        <v>136</v>
      </c>
      <c r="AN66" s="178">
        <v>8</v>
      </c>
      <c r="AO66" s="179"/>
      <c r="AP66" s="180"/>
      <c r="AQ66" s="181"/>
      <c r="AR66" s="182"/>
      <c r="AS66" s="181"/>
      <c r="AT66" s="183"/>
    </row>
    <row r="67" spans="2:41" ht="12.75">
      <c r="B67" s="244"/>
      <c r="C67" s="245"/>
      <c r="D67" s="245"/>
      <c r="E67" s="245"/>
      <c r="F67" s="246"/>
      <c r="G67" s="246"/>
      <c r="H67" s="246"/>
      <c r="I67" s="246"/>
      <c r="J67" s="247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7"/>
      <c r="Z67" s="246"/>
      <c r="AA67" s="246"/>
      <c r="AB67" s="246"/>
      <c r="AC67" s="246"/>
      <c r="AD67" s="247"/>
      <c r="AE67" s="246"/>
      <c r="AF67" s="246"/>
      <c r="AG67" s="246"/>
      <c r="AH67" s="246"/>
      <c r="AI67" s="247"/>
      <c r="AJ67" s="246"/>
      <c r="AK67" s="246"/>
      <c r="AL67" s="246"/>
      <c r="AM67" s="246"/>
      <c r="AN67" s="246"/>
      <c r="AO67" s="248"/>
    </row>
    <row r="68" spans="1:46" ht="32.25" customHeight="1">
      <c r="A68" s="249"/>
      <c r="B68" s="244"/>
      <c r="C68" s="245"/>
      <c r="D68" s="245"/>
      <c r="E68" s="245"/>
      <c r="F68" s="246"/>
      <c r="G68" s="246"/>
      <c r="H68" s="246"/>
      <c r="I68" s="246"/>
      <c r="J68" s="247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7"/>
      <c r="Z68" s="246"/>
      <c r="AA68" s="246"/>
      <c r="AB68" s="246"/>
      <c r="AC68" s="246"/>
      <c r="AD68" s="247"/>
      <c r="AE68" s="246"/>
      <c r="AF68" s="246"/>
      <c r="AG68" s="246"/>
      <c r="AH68" s="246"/>
      <c r="AI68" s="247"/>
      <c r="AJ68" s="246"/>
      <c r="AK68" s="246"/>
      <c r="AL68" s="246"/>
      <c r="AM68" s="246"/>
      <c r="AN68" s="246"/>
      <c r="AO68" s="248"/>
      <c r="AP68" s="100"/>
      <c r="AQ68" s="250"/>
      <c r="AR68" s="100"/>
      <c r="AS68" s="250"/>
      <c r="AT68" s="100"/>
    </row>
    <row r="69" spans="1:46" ht="14.25" customHeight="1">
      <c r="A69" s="248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444"/>
      <c r="AL69" s="444"/>
      <c r="AM69" s="444"/>
      <c r="AN69" s="444"/>
      <c r="AO69" s="251"/>
      <c r="AP69" s="252"/>
      <c r="AQ69" s="253"/>
      <c r="AR69" s="252"/>
      <c r="AS69" s="253"/>
      <c r="AT69" s="252"/>
    </row>
    <row r="70" spans="1:46" ht="15" customHeight="1">
      <c r="A70" s="440"/>
      <c r="B70" s="440"/>
      <c r="C70" s="440"/>
      <c r="D70" s="440"/>
      <c r="E70" s="440"/>
      <c r="F70" s="440"/>
      <c r="G70" s="440"/>
      <c r="H70" s="440"/>
      <c r="I70" s="440"/>
      <c r="J70" s="440"/>
      <c r="K70" s="440"/>
      <c r="L70" s="440"/>
      <c r="M70" s="440"/>
      <c r="N70" s="440"/>
      <c r="O70" s="440"/>
      <c r="P70" s="440"/>
      <c r="Q70" s="440"/>
      <c r="R70" s="440"/>
      <c r="S70" s="440"/>
      <c r="T70" s="440"/>
      <c r="U70" s="440"/>
      <c r="V70" s="440"/>
      <c r="W70" s="440"/>
      <c r="X70" s="440"/>
      <c r="Y70" s="440"/>
      <c r="Z70" s="440"/>
      <c r="AA70" s="440"/>
      <c r="AB70" s="440"/>
      <c r="AC70" s="440"/>
      <c r="AD70" s="440"/>
      <c r="AE70" s="440"/>
      <c r="AF70" s="440"/>
      <c r="AG70" s="440"/>
      <c r="AH70" s="440"/>
      <c r="AI70" s="440"/>
      <c r="AJ70" s="440"/>
      <c r="AK70" s="440"/>
      <c r="AL70" s="440"/>
      <c r="AM70" s="440"/>
      <c r="AN70" s="440"/>
      <c r="AO70" s="440"/>
      <c r="AP70" s="440"/>
      <c r="AQ70" s="440"/>
      <c r="AR70" s="440"/>
      <c r="AS70" s="440"/>
      <c r="AT70" s="440"/>
    </row>
    <row r="71" spans="1:46" ht="15" customHeight="1">
      <c r="A71" s="249"/>
      <c r="B71" s="445"/>
      <c r="C71" s="445"/>
      <c r="D71" s="445"/>
      <c r="E71" s="445"/>
      <c r="F71" s="445"/>
      <c r="G71" s="445"/>
      <c r="H71" s="445"/>
      <c r="I71" s="445"/>
      <c r="J71" s="445"/>
      <c r="K71" s="445"/>
      <c r="L71" s="445"/>
      <c r="M71" s="445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5"/>
      <c r="Z71" s="445"/>
      <c r="AA71" s="445"/>
      <c r="AB71" s="445"/>
      <c r="AC71" s="445"/>
      <c r="AD71" s="445"/>
      <c r="AE71" s="445"/>
      <c r="AF71" s="445"/>
      <c r="AG71" s="445"/>
      <c r="AH71" s="445"/>
      <c r="AI71" s="445"/>
      <c r="AJ71" s="445"/>
      <c r="AK71" s="445"/>
      <c r="AL71" s="8"/>
      <c r="AM71" s="100"/>
      <c r="AN71" s="250"/>
      <c r="AO71" s="100"/>
      <c r="AP71" s="250"/>
      <c r="AQ71" s="100"/>
      <c r="AR71" s="440"/>
      <c r="AS71" s="446"/>
      <c r="AT71" s="440"/>
    </row>
    <row r="72" spans="1:46" ht="15" customHeight="1" thickBot="1">
      <c r="A72" s="447" t="s">
        <v>1</v>
      </c>
      <c r="B72" s="447"/>
      <c r="C72" s="447"/>
      <c r="D72" s="447"/>
      <c r="E72" s="447"/>
      <c r="F72" s="447"/>
      <c r="G72" s="447"/>
      <c r="H72" s="447"/>
      <c r="I72" s="447"/>
      <c r="J72" s="447"/>
      <c r="K72" s="447"/>
      <c r="L72" s="447"/>
      <c r="M72" s="447"/>
      <c r="N72" s="447"/>
      <c r="O72" s="447"/>
      <c r="P72" s="447"/>
      <c r="Q72" s="447"/>
      <c r="R72" s="447"/>
      <c r="S72" s="447"/>
      <c r="T72" s="447"/>
      <c r="U72" s="447"/>
      <c r="V72" s="447"/>
      <c r="W72" s="447"/>
      <c r="X72" s="447"/>
      <c r="Y72" s="447"/>
      <c r="Z72" s="447"/>
      <c r="AA72" s="447"/>
      <c r="AB72" s="447"/>
      <c r="AC72" s="447"/>
      <c r="AD72" s="447"/>
      <c r="AE72" s="447"/>
      <c r="AF72" s="447"/>
      <c r="AG72" s="447"/>
      <c r="AH72" s="447"/>
      <c r="AI72" s="447"/>
      <c r="AJ72" s="447"/>
      <c r="AK72" s="447"/>
      <c r="AL72" s="447"/>
      <c r="AM72" s="447"/>
      <c r="AN72" s="447"/>
      <c r="AO72" s="447"/>
      <c r="AP72" s="447"/>
      <c r="AQ72" s="447"/>
      <c r="AR72" s="440"/>
      <c r="AS72" s="446"/>
      <c r="AT72" s="440"/>
    </row>
    <row r="73" spans="1:46" ht="12.75">
      <c r="A73" s="14"/>
      <c r="B73" s="431" t="s">
        <v>2</v>
      </c>
      <c r="C73" s="433" t="s">
        <v>3</v>
      </c>
      <c r="D73" s="15"/>
      <c r="E73" s="255"/>
      <c r="F73" s="435" t="s">
        <v>6</v>
      </c>
      <c r="G73" s="436"/>
      <c r="H73" s="436"/>
      <c r="I73" s="436"/>
      <c r="J73" s="436"/>
      <c r="K73" s="436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6"/>
      <c r="Y73" s="436"/>
      <c r="Z73" s="436"/>
      <c r="AA73" s="436"/>
      <c r="AB73" s="436"/>
      <c r="AC73" s="436"/>
      <c r="AD73" s="436"/>
      <c r="AE73" s="436"/>
      <c r="AF73" s="436"/>
      <c r="AG73" s="436"/>
      <c r="AH73" s="436"/>
      <c r="AI73" s="436"/>
      <c r="AJ73" s="436"/>
      <c r="AK73" s="436"/>
      <c r="AL73" s="436"/>
      <c r="AM73" s="436"/>
      <c r="AN73" s="437"/>
      <c r="AO73" s="20"/>
      <c r="AP73" s="22" t="s">
        <v>7</v>
      </c>
      <c r="AQ73" s="21"/>
      <c r="AR73" s="22" t="s">
        <v>7</v>
      </c>
      <c r="AS73" s="21"/>
      <c r="AT73" s="22" t="s">
        <v>7</v>
      </c>
    </row>
    <row r="74" spans="1:46" ht="13.5" thickBot="1">
      <c r="A74" s="24"/>
      <c r="B74" s="432"/>
      <c r="C74" s="434"/>
      <c r="D74" s="23"/>
      <c r="E74" s="23"/>
      <c r="F74" s="25"/>
      <c r="G74" s="26"/>
      <c r="H74" s="26" t="s">
        <v>9</v>
      </c>
      <c r="I74" s="26"/>
      <c r="J74" s="27"/>
      <c r="K74" s="26"/>
      <c r="L74" s="26"/>
      <c r="M74" s="26" t="s">
        <v>10</v>
      </c>
      <c r="N74" s="26"/>
      <c r="O74" s="27"/>
      <c r="P74" s="26"/>
      <c r="Q74" s="26"/>
      <c r="R74" s="28" t="s">
        <v>11</v>
      </c>
      <c r="S74" s="26"/>
      <c r="T74" s="27"/>
      <c r="U74" s="26"/>
      <c r="V74" s="26"/>
      <c r="W74" s="28" t="s">
        <v>12</v>
      </c>
      <c r="X74" s="26"/>
      <c r="Y74" s="27"/>
      <c r="Z74" s="26"/>
      <c r="AA74" s="26"/>
      <c r="AB74" s="28" t="s">
        <v>13</v>
      </c>
      <c r="AC74" s="26"/>
      <c r="AD74" s="27"/>
      <c r="AE74" s="25"/>
      <c r="AF74" s="26"/>
      <c r="AG74" s="26" t="s">
        <v>14</v>
      </c>
      <c r="AH74" s="26"/>
      <c r="AI74" s="29"/>
      <c r="AJ74" s="25"/>
      <c r="AK74" s="26"/>
      <c r="AL74" s="26" t="s">
        <v>15</v>
      </c>
      <c r="AM74" s="26"/>
      <c r="AN74" s="27"/>
      <c r="AO74" s="30"/>
      <c r="AP74" s="32"/>
      <c r="AQ74" s="31"/>
      <c r="AR74" s="32"/>
      <c r="AS74" s="31"/>
      <c r="AT74" s="32"/>
    </row>
    <row r="75" spans="1:46" ht="15" customHeight="1">
      <c r="A75" s="3"/>
      <c r="B75" s="34"/>
      <c r="C75" s="35"/>
      <c r="D75" s="36"/>
      <c r="E75" s="186"/>
      <c r="F75" s="37" t="s">
        <v>52</v>
      </c>
      <c r="G75" s="38" t="s">
        <v>53</v>
      </c>
      <c r="H75" s="38" t="s">
        <v>54</v>
      </c>
      <c r="I75" s="38" t="s">
        <v>55</v>
      </c>
      <c r="J75" s="39" t="s">
        <v>56</v>
      </c>
      <c r="K75" s="37" t="s">
        <v>52</v>
      </c>
      <c r="L75" s="38" t="s">
        <v>53</v>
      </c>
      <c r="M75" s="38" t="s">
        <v>54</v>
      </c>
      <c r="N75" s="38" t="s">
        <v>55</v>
      </c>
      <c r="O75" s="39" t="s">
        <v>56</v>
      </c>
      <c r="P75" s="37" t="s">
        <v>52</v>
      </c>
      <c r="Q75" s="38" t="s">
        <v>53</v>
      </c>
      <c r="R75" s="38" t="s">
        <v>54</v>
      </c>
      <c r="S75" s="38" t="s">
        <v>55</v>
      </c>
      <c r="T75" s="39" t="s">
        <v>56</v>
      </c>
      <c r="U75" s="37" t="s">
        <v>52</v>
      </c>
      <c r="V75" s="38" t="s">
        <v>53</v>
      </c>
      <c r="W75" s="38" t="s">
        <v>54</v>
      </c>
      <c r="X75" s="38" t="s">
        <v>55</v>
      </c>
      <c r="Y75" s="39" t="s">
        <v>56</v>
      </c>
      <c r="Z75" s="37" t="s">
        <v>52</v>
      </c>
      <c r="AA75" s="38" t="s">
        <v>53</v>
      </c>
      <c r="AB75" s="38" t="s">
        <v>54</v>
      </c>
      <c r="AC75" s="38" t="s">
        <v>55</v>
      </c>
      <c r="AD75" s="39" t="s">
        <v>56</v>
      </c>
      <c r="AE75" s="37" t="s">
        <v>52</v>
      </c>
      <c r="AF75" s="38" t="s">
        <v>53</v>
      </c>
      <c r="AG75" s="38" t="s">
        <v>54</v>
      </c>
      <c r="AH75" s="38" t="s">
        <v>55</v>
      </c>
      <c r="AI75" s="39" t="s">
        <v>56</v>
      </c>
      <c r="AJ75" s="40" t="s">
        <v>52</v>
      </c>
      <c r="AK75" s="10" t="s">
        <v>53</v>
      </c>
      <c r="AL75" s="10" t="s">
        <v>54</v>
      </c>
      <c r="AM75" s="10" t="s">
        <v>55</v>
      </c>
      <c r="AN75" s="41" t="s">
        <v>56</v>
      </c>
      <c r="AO75" s="199"/>
      <c r="AP75" s="200" t="s">
        <v>2</v>
      </c>
      <c r="AQ75" s="44"/>
      <c r="AR75" s="43" t="s">
        <v>2</v>
      </c>
      <c r="AS75" s="44"/>
      <c r="AT75" s="43" t="s">
        <v>2</v>
      </c>
    </row>
    <row r="76" spans="1:46" s="261" customFormat="1" ht="15" customHeight="1">
      <c r="A76" s="46"/>
      <c r="B76" s="438" t="s">
        <v>139</v>
      </c>
      <c r="C76" s="439"/>
      <c r="D76" s="50">
        <f>SUM(D77:D78)</f>
        <v>18</v>
      </c>
      <c r="E76" s="50">
        <f>SUM(E77:E78)</f>
        <v>28</v>
      </c>
      <c r="F76" s="133">
        <f>SUM(F77:F78)</f>
        <v>0</v>
      </c>
      <c r="G76" s="51">
        <f>SUM(G77:G78)</f>
        <v>0</v>
      </c>
      <c r="H76" s="50">
        <f>SUM(H77:H78)</f>
        <v>0</v>
      </c>
      <c r="I76" s="50"/>
      <c r="J76" s="134">
        <f>SUM(J77:J78)</f>
        <v>0</v>
      </c>
      <c r="K76" s="133">
        <f>SUM(K77:K78)</f>
        <v>0</v>
      </c>
      <c r="L76" s="50">
        <f>SUM(L77:L78)</f>
        <v>0</v>
      </c>
      <c r="M76" s="50">
        <f>SUM(M77:M78)</f>
        <v>0</v>
      </c>
      <c r="N76" s="50"/>
      <c r="O76" s="134">
        <f>SUM(O77:O78)</f>
        <v>0</v>
      </c>
      <c r="P76" s="133">
        <f>SUM(P77:P78)</f>
        <v>0</v>
      </c>
      <c r="Q76" s="50">
        <f>SUM(Q77:Q78)</f>
        <v>0</v>
      </c>
      <c r="R76" s="50">
        <f>SUM(R77:R78)</f>
        <v>0</v>
      </c>
      <c r="S76" s="50"/>
      <c r="T76" s="134">
        <f>SUM(T77:T78)</f>
        <v>0</v>
      </c>
      <c r="U76" s="133">
        <f>SUM(U77:U78)</f>
        <v>0</v>
      </c>
      <c r="V76" s="50">
        <f>SUM(V77:V78)</f>
        <v>0</v>
      </c>
      <c r="W76" s="50">
        <f>SUM(W77:W78)</f>
        <v>0</v>
      </c>
      <c r="X76" s="50"/>
      <c r="Y76" s="134">
        <f>SUM(Y77:Y78)</f>
        <v>0</v>
      </c>
      <c r="Z76" s="133">
        <f>SUM(Z77:Z78)</f>
        <v>6</v>
      </c>
      <c r="AA76" s="50">
        <f>SUM(AA77:AA78)</f>
        <v>0</v>
      </c>
      <c r="AB76" s="50">
        <f>SUM(AB77:AB78)</f>
        <v>0</v>
      </c>
      <c r="AC76" s="50"/>
      <c r="AD76" s="134">
        <f>SUM(AD77:AD78)</f>
        <v>8</v>
      </c>
      <c r="AE76" s="133">
        <f>SUM(AE77:AE78)</f>
        <v>6</v>
      </c>
      <c r="AF76" s="50">
        <f>SUM(AF77:AF78)</f>
        <v>0</v>
      </c>
      <c r="AG76" s="50">
        <f>SUM(AG77:AG78)</f>
        <v>0</v>
      </c>
      <c r="AH76" s="50"/>
      <c r="AI76" s="134">
        <f>SUM(AI77:AI78)</f>
        <v>10</v>
      </c>
      <c r="AJ76" s="133">
        <f>SUM(AJ77:AJ78)</f>
        <v>6</v>
      </c>
      <c r="AK76" s="50">
        <f>SUM(AK77:AK78)</f>
        <v>0</v>
      </c>
      <c r="AL76" s="50">
        <f>SUM(AL77:AL78)</f>
        <v>0</v>
      </c>
      <c r="AM76" s="50"/>
      <c r="AN76" s="134">
        <f>SUM(AN77:AN78)</f>
        <v>10</v>
      </c>
      <c r="AO76" s="256"/>
      <c r="AP76" s="257"/>
      <c r="AQ76" s="258"/>
      <c r="AR76" s="257"/>
      <c r="AS76" s="259"/>
      <c r="AT76" s="260"/>
    </row>
    <row r="77" spans="1:46" ht="12.75">
      <c r="A77" s="57" t="s">
        <v>140</v>
      </c>
      <c r="B77" s="262" t="s">
        <v>141</v>
      </c>
      <c r="C77" s="59"/>
      <c r="D77" s="60">
        <f>SUM(F77:H77)+SUM(K77:M77)+SUM(P77:R77)+SUM(U77:W77)+SUM(Z77:AB77)+SUM(AE77:AG77)+SUM(AJ77:AL77)</f>
        <v>12</v>
      </c>
      <c r="E77" s="155">
        <f>J77+O77+T77+Y77+AD77+AI77+AN77</f>
        <v>18</v>
      </c>
      <c r="F77" s="62"/>
      <c r="G77" s="263"/>
      <c r="H77" s="263"/>
      <c r="I77" s="63"/>
      <c r="J77" s="264"/>
      <c r="K77" s="62"/>
      <c r="L77" s="263"/>
      <c r="M77" s="263"/>
      <c r="N77" s="63"/>
      <c r="O77" s="264"/>
      <c r="P77" s="62"/>
      <c r="Q77" s="63"/>
      <c r="R77" s="263"/>
      <c r="S77" s="63"/>
      <c r="T77" s="264"/>
      <c r="U77" s="62"/>
      <c r="V77" s="63"/>
      <c r="W77" s="263"/>
      <c r="X77" s="63"/>
      <c r="Y77" s="264"/>
      <c r="Z77" s="62">
        <v>4</v>
      </c>
      <c r="AA77" s="63"/>
      <c r="AB77" s="263"/>
      <c r="AC77" s="63"/>
      <c r="AD77" s="264">
        <v>6</v>
      </c>
      <c r="AE77" s="62">
        <v>4</v>
      </c>
      <c r="AF77" s="63"/>
      <c r="AG77" s="263"/>
      <c r="AH77" s="63"/>
      <c r="AI77" s="264">
        <v>6</v>
      </c>
      <c r="AJ77" s="62">
        <v>4</v>
      </c>
      <c r="AK77" s="263"/>
      <c r="AL77" s="263"/>
      <c r="AM77" s="63"/>
      <c r="AN77" s="264">
        <v>6</v>
      </c>
      <c r="AO77" s="265" t="str">
        <f>A18</f>
        <v>5.</v>
      </c>
      <c r="AP77" s="265" t="str">
        <f>B18</f>
        <v>NAMMS1SAED</v>
      </c>
      <c r="AQ77" s="266" t="str">
        <f>A46</f>
        <v>21.</v>
      </c>
      <c r="AR77" s="266" t="str">
        <f>B46</f>
        <v>NSTSS1SAED</v>
      </c>
      <c r="AS77" s="267"/>
      <c r="AT77" s="268"/>
    </row>
    <row r="78" spans="1:46" ht="15" customHeight="1" thickBot="1">
      <c r="A78" s="269" t="s">
        <v>142</v>
      </c>
      <c r="B78" s="270" t="s">
        <v>143</v>
      </c>
      <c r="C78" s="271"/>
      <c r="D78" s="60">
        <f>SUM(F78:H78)+SUM(K78:M78)+SUM(P78:R78)+SUM(U78:W78)+SUM(Z78:AB78)+SUM(AE78:AG78)+SUM(AJ78:AL78)</f>
        <v>6</v>
      </c>
      <c r="E78" s="155">
        <f>J78+O78+T78+Y78+AD78+AI78+AN78</f>
        <v>10</v>
      </c>
      <c r="F78" s="272"/>
      <c r="G78" s="273"/>
      <c r="H78" s="273"/>
      <c r="I78" s="274"/>
      <c r="J78" s="275"/>
      <c r="K78" s="272"/>
      <c r="L78" s="273"/>
      <c r="M78" s="273"/>
      <c r="N78" s="274"/>
      <c r="O78" s="275"/>
      <c r="P78" s="272"/>
      <c r="Q78" s="274"/>
      <c r="R78" s="273"/>
      <c r="S78" s="274"/>
      <c r="T78" s="275"/>
      <c r="U78" s="276"/>
      <c r="V78" s="277"/>
      <c r="W78" s="278"/>
      <c r="X78" s="277"/>
      <c r="Y78" s="279"/>
      <c r="Z78" s="276">
        <v>2</v>
      </c>
      <c r="AA78" s="277"/>
      <c r="AB78" s="278"/>
      <c r="AC78" s="277"/>
      <c r="AD78" s="279">
        <v>2</v>
      </c>
      <c r="AE78" s="276">
        <v>2</v>
      </c>
      <c r="AF78" s="277"/>
      <c r="AG78" s="278"/>
      <c r="AH78" s="277"/>
      <c r="AI78" s="279">
        <v>4</v>
      </c>
      <c r="AJ78" s="276">
        <v>2</v>
      </c>
      <c r="AK78" s="278"/>
      <c r="AL78" s="278"/>
      <c r="AM78" s="277"/>
      <c r="AN78" s="279">
        <v>4</v>
      </c>
      <c r="AO78" s="280" t="str">
        <f>A25</f>
        <v>10.</v>
      </c>
      <c r="AP78" s="280" t="str">
        <f>B25</f>
        <v>GGTKG0SAED</v>
      </c>
      <c r="AQ78" s="281"/>
      <c r="AR78" s="282"/>
      <c r="AS78" s="283"/>
      <c r="AT78" s="284"/>
    </row>
    <row r="79" spans="1:46" ht="15" customHeight="1" thickBot="1" thickTop="1">
      <c r="A79" s="285"/>
      <c r="B79" s="286"/>
      <c r="C79" s="287" t="s">
        <v>144</v>
      </c>
      <c r="D79" s="50">
        <f>D13+D24+D38+D76</f>
        <v>101</v>
      </c>
      <c r="E79" s="50">
        <f>E13+E24+E38+E76</f>
        <v>210</v>
      </c>
      <c r="F79" s="133">
        <f aca="true" t="shared" si="7" ref="F79:AN79">SUM(F13+F24+F38+F76)</f>
        <v>8.5</v>
      </c>
      <c r="G79" s="51">
        <f t="shared" si="7"/>
        <v>3</v>
      </c>
      <c r="H79" s="50">
        <f t="shared" si="7"/>
        <v>1.5</v>
      </c>
      <c r="I79" s="50">
        <f t="shared" si="7"/>
        <v>0</v>
      </c>
      <c r="J79" s="134">
        <f t="shared" si="7"/>
        <v>31</v>
      </c>
      <c r="K79" s="133">
        <f t="shared" si="7"/>
        <v>7</v>
      </c>
      <c r="L79" s="50">
        <f t="shared" si="7"/>
        <v>2.5</v>
      </c>
      <c r="M79" s="50">
        <f t="shared" si="7"/>
        <v>2</v>
      </c>
      <c r="N79" s="50">
        <f t="shared" si="7"/>
        <v>0</v>
      </c>
      <c r="O79" s="134">
        <f t="shared" si="7"/>
        <v>27</v>
      </c>
      <c r="P79" s="133">
        <f t="shared" si="7"/>
        <v>7</v>
      </c>
      <c r="Q79" s="50">
        <f t="shared" si="7"/>
        <v>0.5</v>
      </c>
      <c r="R79" s="50">
        <f t="shared" si="7"/>
        <v>6</v>
      </c>
      <c r="S79" s="50">
        <f t="shared" si="7"/>
        <v>0</v>
      </c>
      <c r="T79" s="134">
        <f t="shared" si="7"/>
        <v>30</v>
      </c>
      <c r="U79" s="133">
        <f t="shared" si="7"/>
        <v>6.5</v>
      </c>
      <c r="V79" s="50">
        <f t="shared" si="7"/>
        <v>1</v>
      </c>
      <c r="W79" s="50">
        <f t="shared" si="7"/>
        <v>5.5</v>
      </c>
      <c r="X79" s="50">
        <f t="shared" si="7"/>
        <v>0</v>
      </c>
      <c r="Y79" s="134">
        <f t="shared" si="7"/>
        <v>28</v>
      </c>
      <c r="Z79" s="133">
        <f t="shared" si="7"/>
        <v>16.5</v>
      </c>
      <c r="AA79" s="50">
        <f t="shared" si="7"/>
        <v>0</v>
      </c>
      <c r="AB79" s="50">
        <f t="shared" si="7"/>
        <v>2.5</v>
      </c>
      <c r="AC79" s="50">
        <f t="shared" si="7"/>
        <v>0</v>
      </c>
      <c r="AD79" s="134">
        <f t="shared" si="7"/>
        <v>33</v>
      </c>
      <c r="AE79" s="133">
        <f t="shared" si="7"/>
        <v>15</v>
      </c>
      <c r="AF79" s="50">
        <f t="shared" si="7"/>
        <v>0</v>
      </c>
      <c r="AG79" s="50">
        <f t="shared" si="7"/>
        <v>1</v>
      </c>
      <c r="AH79" s="50">
        <f t="shared" si="7"/>
        <v>0</v>
      </c>
      <c r="AI79" s="134">
        <f t="shared" si="7"/>
        <v>33</v>
      </c>
      <c r="AJ79" s="133">
        <f t="shared" si="7"/>
        <v>13</v>
      </c>
      <c r="AK79" s="50">
        <f t="shared" si="7"/>
        <v>0</v>
      </c>
      <c r="AL79" s="50">
        <f t="shared" si="7"/>
        <v>0</v>
      </c>
      <c r="AM79" s="50">
        <f t="shared" si="7"/>
        <v>0</v>
      </c>
      <c r="AN79" s="134">
        <f t="shared" si="7"/>
        <v>28</v>
      </c>
      <c r="AO79" s="288"/>
      <c r="AP79" s="289"/>
      <c r="AQ79" s="290"/>
      <c r="AR79" s="291"/>
      <c r="AS79" s="292"/>
      <c r="AT79" s="291"/>
    </row>
    <row r="80" spans="1:46" ht="24" customHeight="1" thickTop="1">
      <c r="A80" s="293"/>
      <c r="B80" s="294"/>
      <c r="C80" s="295" t="s">
        <v>145</v>
      </c>
      <c r="D80" s="60"/>
      <c r="E80" s="296"/>
      <c r="F80" s="297">
        <f>SUM(F79,G79,H79)</f>
        <v>13</v>
      </c>
      <c r="G80" s="298"/>
      <c r="H80" s="298"/>
      <c r="I80" s="298"/>
      <c r="J80" s="299"/>
      <c r="K80" s="297">
        <f>SUM(K79,L79,M79)</f>
        <v>11.5</v>
      </c>
      <c r="L80" s="298"/>
      <c r="M80" s="298"/>
      <c r="N80" s="298"/>
      <c r="O80" s="299"/>
      <c r="P80" s="297">
        <f>SUM(P79,Q79,R79)</f>
        <v>13.5</v>
      </c>
      <c r="Q80" s="298"/>
      <c r="R80" s="298"/>
      <c r="S80" s="298"/>
      <c r="T80" s="299"/>
      <c r="U80" s="300">
        <f>SUM(U79,V79,W79)</f>
        <v>13</v>
      </c>
      <c r="V80" s="301"/>
      <c r="W80" s="301"/>
      <c r="X80" s="301"/>
      <c r="Y80" s="302"/>
      <c r="Z80" s="300">
        <f>SUM(Z79,AA79,AB79)</f>
        <v>19</v>
      </c>
      <c r="AA80" s="301"/>
      <c r="AB80" s="301"/>
      <c r="AC80" s="301"/>
      <c r="AD80" s="302"/>
      <c r="AE80" s="300">
        <f>SUM(AE79,AF79,AG79)</f>
        <v>16</v>
      </c>
      <c r="AF80" s="301"/>
      <c r="AG80" s="301"/>
      <c r="AH80" s="301"/>
      <c r="AI80" s="302"/>
      <c r="AJ80" s="300">
        <f>SUM(AJ79,AK79,AL79)</f>
        <v>13</v>
      </c>
      <c r="AK80" s="301"/>
      <c r="AL80" s="301"/>
      <c r="AM80" s="301"/>
      <c r="AN80" s="303"/>
      <c r="AO80" s="304"/>
      <c r="AP80" s="13"/>
      <c r="AQ80" s="305"/>
      <c r="AR80" s="13"/>
      <c r="AS80" s="305"/>
      <c r="AT80" s="13"/>
    </row>
    <row r="81" spans="1:46" ht="15" customHeight="1">
      <c r="A81" s="74"/>
      <c r="B81" s="306"/>
      <c r="C81" s="159" t="s">
        <v>146</v>
      </c>
      <c r="D81" s="60"/>
      <c r="E81" s="296"/>
      <c r="F81" s="77"/>
      <c r="G81" s="78"/>
      <c r="H81" s="78"/>
      <c r="I81" s="78">
        <f>COUNTIF(I14:I30,"v")+COUNTIF(I39:I78,"v")</f>
        <v>4</v>
      </c>
      <c r="J81" s="299"/>
      <c r="K81" s="78"/>
      <c r="L81" s="78"/>
      <c r="M81" s="78"/>
      <c r="N81" s="78">
        <f>COUNTIF(N14:N30,"v")+COUNTIF(N39:N78,"v")</f>
        <v>3</v>
      </c>
      <c r="O81" s="299"/>
      <c r="P81" s="78"/>
      <c r="Q81" s="78"/>
      <c r="R81" s="78"/>
      <c r="S81" s="78">
        <f>COUNTIF(S14:S30,"v")+COUNTIF(S39:S78,"v")</f>
        <v>5</v>
      </c>
      <c r="T81" s="299"/>
      <c r="U81" s="78"/>
      <c r="V81" s="78"/>
      <c r="W81" s="78"/>
      <c r="X81" s="78">
        <f>COUNTIF(X14:X30,"v")+COUNTIF(X39:X78,"v")</f>
        <v>4</v>
      </c>
      <c r="Y81" s="299"/>
      <c r="Z81" s="78"/>
      <c r="AA81" s="78"/>
      <c r="AB81" s="78"/>
      <c r="AC81" s="78">
        <f>COUNTIF(AC14:AC30,"v")+COUNTIF(AC39:AC78,"v")</f>
        <v>1</v>
      </c>
      <c r="AD81" s="299"/>
      <c r="AE81" s="78"/>
      <c r="AF81" s="78"/>
      <c r="AG81" s="78"/>
      <c r="AH81" s="78">
        <f>COUNTIF(AH14:AH30,"v")+COUNTIF(AH39:AH78,"v")</f>
        <v>2</v>
      </c>
      <c r="AI81" s="299"/>
      <c r="AJ81" s="78"/>
      <c r="AK81" s="78"/>
      <c r="AL81" s="78"/>
      <c r="AM81" s="78">
        <f>COUNTIF(AM14:AM30,"v")+COUNTIF(AM39:AM78,"v")</f>
        <v>1</v>
      </c>
      <c r="AN81" s="78"/>
      <c r="AO81" s="307"/>
      <c r="AP81" s="13"/>
      <c r="AQ81" s="305"/>
      <c r="AR81" s="13"/>
      <c r="AS81" s="305"/>
      <c r="AT81" s="13"/>
    </row>
    <row r="82" spans="1:46" ht="25.5" customHeight="1">
      <c r="A82" s="74"/>
      <c r="B82" s="306"/>
      <c r="C82" s="271" t="s">
        <v>147</v>
      </c>
      <c r="D82" s="60"/>
      <c r="E82" s="296"/>
      <c r="F82" s="77"/>
      <c r="G82" s="78"/>
      <c r="H82" s="78"/>
      <c r="I82" s="78">
        <f>COUNTIF(I14:I30,"é")+COUNTIF(I39:I78,"é")</f>
        <v>2</v>
      </c>
      <c r="J82" s="299"/>
      <c r="K82" s="78"/>
      <c r="L82" s="78"/>
      <c r="M82" s="78"/>
      <c r="N82" s="78">
        <f>COUNTIF(N14:N30,"é")+COUNTIF(N39:N78,"é")</f>
        <v>2</v>
      </c>
      <c r="O82" s="299"/>
      <c r="P82" s="78"/>
      <c r="Q82" s="78"/>
      <c r="R82" s="78"/>
      <c r="S82" s="78">
        <f>COUNTIF(S14:S30,"é")+COUNTIF(S39:S78,"é")</f>
        <v>3</v>
      </c>
      <c r="T82" s="299"/>
      <c r="U82" s="78"/>
      <c r="V82" s="78"/>
      <c r="W82" s="78"/>
      <c r="X82" s="78">
        <f>COUNTIF(X14:X30,"é")+COUNTIF(X39:X78,"é")</f>
        <v>4</v>
      </c>
      <c r="Y82" s="299"/>
      <c r="Z82" s="78"/>
      <c r="AA82" s="78"/>
      <c r="AB82" s="78"/>
      <c r="AC82" s="78">
        <f>COUNTIF(AC14:AC30,"é")+COUNTIF(AC39:AC78,"é")</f>
        <v>4</v>
      </c>
      <c r="AD82" s="299"/>
      <c r="AE82" s="78"/>
      <c r="AF82" s="78"/>
      <c r="AG82" s="78"/>
      <c r="AH82" s="78">
        <f>COUNTIF(AH14:AH30,"é")+COUNTIF(AH39:AH78,"é")</f>
        <v>1</v>
      </c>
      <c r="AI82" s="299"/>
      <c r="AJ82" s="78"/>
      <c r="AK82" s="78"/>
      <c r="AL82" s="78"/>
      <c r="AM82" s="78">
        <f>COUNTIF(AM14:AM30,"é")+COUNTIF(AM39:AM78,"é")</f>
        <v>0</v>
      </c>
      <c r="AN82" s="78"/>
      <c r="AO82" s="307"/>
      <c r="AP82" s="13"/>
      <c r="AQ82" s="305"/>
      <c r="AR82" s="13"/>
      <c r="AS82" s="305"/>
      <c r="AT82" s="13"/>
    </row>
    <row r="83" spans="1:46" ht="13.5" thickBot="1">
      <c r="A83" s="308"/>
      <c r="B83" s="309"/>
      <c r="C83" s="310"/>
      <c r="D83" s="60"/>
      <c r="E83" s="296"/>
      <c r="F83" s="311"/>
      <c r="G83" s="312"/>
      <c r="H83" s="312"/>
      <c r="I83" s="312"/>
      <c r="J83" s="313"/>
      <c r="K83" s="311"/>
      <c r="L83" s="312"/>
      <c r="M83" s="312"/>
      <c r="N83" s="312"/>
      <c r="O83" s="313"/>
      <c r="P83" s="314"/>
      <c r="Q83" s="315"/>
      <c r="R83" s="315"/>
      <c r="S83" s="312"/>
      <c r="T83" s="313"/>
      <c r="U83" s="314"/>
      <c r="V83" s="315"/>
      <c r="W83" s="315"/>
      <c r="X83" s="312"/>
      <c r="Y83" s="313"/>
      <c r="Z83" s="314"/>
      <c r="AA83" s="315"/>
      <c r="AB83" s="315"/>
      <c r="AC83" s="312"/>
      <c r="AD83" s="313"/>
      <c r="AE83" s="311"/>
      <c r="AF83" s="312"/>
      <c r="AG83" s="312"/>
      <c r="AH83" s="312"/>
      <c r="AI83" s="313"/>
      <c r="AJ83" s="311"/>
      <c r="AK83" s="312"/>
      <c r="AL83" s="312"/>
      <c r="AM83" s="312"/>
      <c r="AN83" s="316"/>
      <c r="AO83" s="307"/>
      <c r="AP83" s="13"/>
      <c r="AQ83" s="305"/>
      <c r="AR83" s="13"/>
      <c r="AS83" s="305"/>
      <c r="AT83" s="13"/>
    </row>
    <row r="84" spans="1:46" ht="14.25" thickBot="1" thickTop="1">
      <c r="A84" s="171"/>
      <c r="B84" s="317"/>
      <c r="C84" s="318"/>
      <c r="D84" s="319"/>
      <c r="E84" s="175"/>
      <c r="F84" s="320"/>
      <c r="G84" s="321"/>
      <c r="H84" s="321"/>
      <c r="I84" s="321"/>
      <c r="J84" s="322"/>
      <c r="K84" s="320"/>
      <c r="L84" s="321"/>
      <c r="M84" s="321"/>
      <c r="N84" s="321"/>
      <c r="O84" s="322"/>
      <c r="P84" s="323"/>
      <c r="Q84" s="324"/>
      <c r="R84" s="321"/>
      <c r="S84" s="321"/>
      <c r="T84" s="322"/>
      <c r="U84" s="176"/>
      <c r="V84" s="177"/>
      <c r="W84" s="177"/>
      <c r="X84" s="321"/>
      <c r="Y84" s="322"/>
      <c r="Z84" s="320"/>
      <c r="AA84" s="321"/>
      <c r="AB84" s="321"/>
      <c r="AC84" s="321"/>
      <c r="AD84" s="322"/>
      <c r="AE84" s="320"/>
      <c r="AF84" s="321"/>
      <c r="AG84" s="321"/>
      <c r="AH84" s="321"/>
      <c r="AI84" s="322"/>
      <c r="AJ84" s="320"/>
      <c r="AK84" s="321"/>
      <c r="AL84" s="321"/>
      <c r="AM84" s="321"/>
      <c r="AN84" s="325"/>
      <c r="AO84" s="307"/>
      <c r="AP84" s="13"/>
      <c r="AQ84" s="305"/>
      <c r="AR84" s="13"/>
      <c r="AS84" s="305"/>
      <c r="AT84" s="13"/>
    </row>
    <row r="85" spans="1:46" ht="12.75">
      <c r="A85" s="10"/>
      <c r="B85" s="326"/>
      <c r="C85" s="190"/>
      <c r="D85" s="10"/>
      <c r="E85" s="327"/>
      <c r="F85" s="10"/>
      <c r="G85" s="328"/>
      <c r="H85" s="10"/>
      <c r="I85" s="10"/>
      <c r="J85" s="10"/>
      <c r="K85" s="10"/>
      <c r="L85" s="328"/>
      <c r="M85" s="10"/>
      <c r="N85" s="10"/>
      <c r="O85" s="10"/>
      <c r="P85" s="10"/>
      <c r="Q85" s="328"/>
      <c r="R85" s="186"/>
      <c r="S85" s="186"/>
      <c r="T85" s="186"/>
      <c r="U85" s="10"/>
      <c r="V85" s="328"/>
      <c r="W85" s="10"/>
      <c r="X85" s="10"/>
      <c r="Y85" s="10"/>
      <c r="Z85" s="10"/>
      <c r="AA85" s="328"/>
      <c r="AB85" s="10"/>
      <c r="AC85" s="10"/>
      <c r="AD85" s="10"/>
      <c r="AE85" s="10"/>
      <c r="AF85" s="328"/>
      <c r="AG85" s="10"/>
      <c r="AH85" s="10"/>
      <c r="AI85" s="10"/>
      <c r="AJ85" s="10"/>
      <c r="AK85" s="328"/>
      <c r="AL85" s="254"/>
      <c r="AM85" s="13"/>
      <c r="AN85" s="305"/>
      <c r="AO85" s="13"/>
      <c r="AP85" s="305"/>
      <c r="AQ85" s="13"/>
      <c r="AR85" s="13"/>
      <c r="AS85" s="305"/>
      <c r="AT85" s="13"/>
    </row>
    <row r="86" spans="1:46" ht="12.75">
      <c r="A86" s="186" t="s">
        <v>148</v>
      </c>
      <c r="B86" s="326"/>
      <c r="C86" s="190"/>
      <c r="D86" s="10"/>
      <c r="E86" s="327"/>
      <c r="F86" s="10"/>
      <c r="G86" s="328"/>
      <c r="H86" s="10"/>
      <c r="I86" s="10"/>
      <c r="J86" s="10"/>
      <c r="K86" s="10"/>
      <c r="L86" s="328"/>
      <c r="M86" s="10"/>
      <c r="N86" s="10"/>
      <c r="O86" s="10"/>
      <c r="P86" s="10"/>
      <c r="Q86" s="328"/>
      <c r="R86" s="186"/>
      <c r="S86" s="186"/>
      <c r="T86" s="186"/>
      <c r="U86" s="10"/>
      <c r="V86" s="328"/>
      <c r="W86" s="10"/>
      <c r="X86" s="10"/>
      <c r="Y86" s="10"/>
      <c r="Z86" s="10"/>
      <c r="AA86" s="328"/>
      <c r="AB86" s="10"/>
      <c r="AC86" s="10"/>
      <c r="AD86" s="10"/>
      <c r="AE86" s="10"/>
      <c r="AF86" s="328"/>
      <c r="AG86" s="10"/>
      <c r="AH86" s="10"/>
      <c r="AI86" s="10"/>
      <c r="AJ86" s="10"/>
      <c r="AK86" s="328"/>
      <c r="AL86" s="254"/>
      <c r="AM86" s="13"/>
      <c r="AN86" s="305"/>
      <c r="AO86" s="13"/>
      <c r="AP86" s="305"/>
      <c r="AQ86" s="13"/>
      <c r="AR86" s="13"/>
      <c r="AS86" s="305"/>
      <c r="AT86" s="13"/>
    </row>
    <row r="87" spans="1:46" ht="12.75">
      <c r="A87" s="186" t="s">
        <v>149</v>
      </c>
      <c r="B87" s="326"/>
      <c r="C87" s="190"/>
      <c r="D87" s="10"/>
      <c r="E87" s="327"/>
      <c r="F87" s="10"/>
      <c r="G87" s="328"/>
      <c r="H87" s="10"/>
      <c r="I87" s="10"/>
      <c r="J87" s="10"/>
      <c r="K87" s="10"/>
      <c r="L87" s="328"/>
      <c r="M87" s="10"/>
      <c r="N87" s="10"/>
      <c r="O87" s="10"/>
      <c r="P87" s="10"/>
      <c r="Q87" s="328"/>
      <c r="R87" s="186"/>
      <c r="S87" s="186"/>
      <c r="T87" s="186"/>
      <c r="U87" s="10"/>
      <c r="V87" s="328"/>
      <c r="W87" s="10"/>
      <c r="X87" s="10"/>
      <c r="Y87" s="10"/>
      <c r="Z87" s="10"/>
      <c r="AA87" s="328"/>
      <c r="AB87" s="10"/>
      <c r="AC87" s="10"/>
      <c r="AD87" s="10"/>
      <c r="AE87" s="10"/>
      <c r="AF87" s="328"/>
      <c r="AG87" s="10"/>
      <c r="AH87" s="10"/>
      <c r="AI87" s="10"/>
      <c r="AJ87" s="10"/>
      <c r="AK87" s="328"/>
      <c r="AL87" s="254"/>
      <c r="AM87" s="13"/>
      <c r="AN87" s="305"/>
      <c r="AO87" s="13"/>
      <c r="AP87" s="305"/>
      <c r="AQ87" s="13"/>
      <c r="AR87" s="13"/>
      <c r="AS87" s="305"/>
      <c r="AT87" s="13"/>
    </row>
    <row r="88" spans="1:46" ht="12.75">
      <c r="A88" s="10"/>
      <c r="B88" s="329"/>
      <c r="C88" s="185"/>
      <c r="D88" s="185"/>
      <c r="E88" s="185"/>
      <c r="F88" s="186"/>
      <c r="G88" s="186"/>
      <c r="H88" s="186"/>
      <c r="I88" s="186"/>
      <c r="J88" s="328"/>
      <c r="K88" s="328"/>
      <c r="L88" s="328"/>
      <c r="M88" s="328"/>
      <c r="N88" s="186"/>
      <c r="O88" s="328"/>
      <c r="P88" s="328"/>
      <c r="Q88" s="328"/>
      <c r="R88" s="328"/>
      <c r="S88" s="186"/>
      <c r="T88" s="328"/>
      <c r="U88" s="328"/>
      <c r="V88" s="328"/>
      <c r="W88" s="328"/>
      <c r="X88" s="186"/>
      <c r="Y88" s="328"/>
      <c r="Z88" s="328"/>
      <c r="AA88" s="328"/>
      <c r="AB88" s="328"/>
      <c r="AC88" s="186"/>
      <c r="AD88" s="328"/>
      <c r="AE88" s="186"/>
      <c r="AF88" s="186"/>
      <c r="AG88" s="186"/>
      <c r="AH88" s="186"/>
      <c r="AI88" s="328"/>
      <c r="AJ88" s="186"/>
      <c r="AK88" s="186"/>
      <c r="AL88" s="186"/>
      <c r="AM88" s="186"/>
      <c r="AN88" s="328"/>
      <c r="AO88" s="254"/>
      <c r="AP88" s="13"/>
      <c r="AQ88" s="305"/>
      <c r="AR88" s="13"/>
      <c r="AS88" s="305"/>
      <c r="AT88" s="13"/>
    </row>
    <row r="89" spans="1:46" ht="12.75">
      <c r="A89" s="10"/>
      <c r="B89" s="329"/>
      <c r="C89" s="185"/>
      <c r="D89" s="185"/>
      <c r="E89" s="185"/>
      <c r="F89" s="186"/>
      <c r="G89" s="186"/>
      <c r="H89" s="186"/>
      <c r="I89" s="186"/>
      <c r="J89" s="328"/>
      <c r="K89" s="328"/>
      <c r="L89" s="328"/>
      <c r="M89" s="328"/>
      <c r="N89" s="186"/>
      <c r="O89" s="328"/>
      <c r="P89" s="328"/>
      <c r="Q89" s="328"/>
      <c r="R89" s="328"/>
      <c r="S89" s="186"/>
      <c r="T89" s="328"/>
      <c r="U89" s="328"/>
      <c r="V89" s="328"/>
      <c r="W89" s="328"/>
      <c r="X89" s="186"/>
      <c r="Y89" s="328"/>
      <c r="Z89" s="328"/>
      <c r="AA89" s="328"/>
      <c r="AB89" s="328"/>
      <c r="AC89" s="186"/>
      <c r="AD89" s="328"/>
      <c r="AE89" s="186"/>
      <c r="AF89" s="186"/>
      <c r="AG89" s="186"/>
      <c r="AH89" s="186"/>
      <c r="AI89" s="328"/>
      <c r="AJ89" s="186"/>
      <c r="AK89" s="186"/>
      <c r="AL89" s="186"/>
      <c r="AM89" s="186"/>
      <c r="AN89" s="328"/>
      <c r="AO89" s="254"/>
      <c r="AP89" s="13"/>
      <c r="AQ89" s="305"/>
      <c r="AR89" s="13"/>
      <c r="AS89" s="305"/>
      <c r="AT89" s="13"/>
    </row>
    <row r="90" spans="1:46" ht="12.75">
      <c r="A90" s="10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305"/>
      <c r="AP90" s="13"/>
      <c r="AQ90" s="305"/>
      <c r="AR90" s="13"/>
      <c r="AS90" s="305"/>
      <c r="AT90" s="13"/>
    </row>
    <row r="91" spans="1:46" ht="12.75">
      <c r="A91" s="10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305"/>
      <c r="AP91" s="13"/>
      <c r="AQ91" s="305"/>
      <c r="AR91" s="13"/>
      <c r="AS91" s="305"/>
      <c r="AT91" s="13"/>
    </row>
    <row r="92" spans="1:46" ht="12.75">
      <c r="A92" s="10"/>
      <c r="B92" s="330"/>
      <c r="C92" s="330"/>
      <c r="D92" s="330"/>
      <c r="E92" s="330"/>
      <c r="F92" s="331"/>
      <c r="G92" s="331"/>
      <c r="H92" s="331"/>
      <c r="I92" s="331"/>
      <c r="J92" s="331"/>
      <c r="K92" s="331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186"/>
      <c r="AC92" s="186"/>
      <c r="AD92" s="186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305"/>
      <c r="AP92" s="13"/>
      <c r="AQ92" s="305"/>
      <c r="AR92" s="13"/>
      <c r="AS92" s="305"/>
      <c r="AT92" s="13"/>
    </row>
    <row r="93" spans="1:46" ht="12.75">
      <c r="A93" s="10"/>
      <c r="B93" s="331"/>
      <c r="C93" s="331"/>
      <c r="D93" s="331"/>
      <c r="E93" s="331"/>
      <c r="F93" s="331"/>
      <c r="G93" s="331"/>
      <c r="H93" s="331"/>
      <c r="I93" s="331"/>
      <c r="J93" s="331"/>
      <c r="K93" s="331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186"/>
      <c r="AC93" s="186"/>
      <c r="AD93" s="186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305"/>
      <c r="AP93" s="13"/>
      <c r="AQ93" s="305"/>
      <c r="AR93" s="13"/>
      <c r="AS93" s="305"/>
      <c r="AT93" s="13"/>
    </row>
    <row r="94" spans="1:46" ht="12.75">
      <c r="A94" s="10"/>
      <c r="B94" s="440"/>
      <c r="C94" s="440"/>
      <c r="D94" s="10"/>
      <c r="E94" s="10"/>
      <c r="F94" s="441"/>
      <c r="G94" s="441"/>
      <c r="H94" s="441"/>
      <c r="I94" s="441"/>
      <c r="J94" s="441"/>
      <c r="K94" s="441"/>
      <c r="L94" s="441"/>
      <c r="M94" s="441"/>
      <c r="N94" s="441"/>
      <c r="O94" s="44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186"/>
      <c r="AC94" s="186"/>
      <c r="AD94" s="186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305"/>
      <c r="AP94" s="13"/>
      <c r="AQ94" s="305"/>
      <c r="AR94" s="13"/>
      <c r="AS94" s="305"/>
      <c r="AT94" s="13"/>
    </row>
    <row r="95" spans="1:46" ht="12.75">
      <c r="A95" s="10"/>
      <c r="B95" s="440"/>
      <c r="C95" s="440"/>
      <c r="D95" s="10"/>
      <c r="E95" s="10"/>
      <c r="F95" s="332"/>
      <c r="G95" s="332"/>
      <c r="H95" s="332"/>
      <c r="I95" s="332"/>
      <c r="J95" s="333"/>
      <c r="K95" s="332"/>
      <c r="L95" s="332"/>
      <c r="M95" s="332"/>
      <c r="N95" s="332"/>
      <c r="O95" s="333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186"/>
      <c r="AC95" s="186"/>
      <c r="AD95" s="186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305"/>
      <c r="AP95" s="13"/>
      <c r="AQ95" s="305"/>
      <c r="AR95" s="13"/>
      <c r="AS95" s="305"/>
      <c r="AT95" s="13"/>
    </row>
    <row r="96" spans="1:46" ht="12.75">
      <c r="A96" s="10"/>
      <c r="B96" s="334"/>
      <c r="C96" s="335"/>
      <c r="D96" s="335"/>
      <c r="E96" s="335"/>
      <c r="F96" s="336"/>
      <c r="G96" s="336"/>
      <c r="H96" s="336"/>
      <c r="I96" s="336"/>
      <c r="J96" s="337"/>
      <c r="K96" s="336"/>
      <c r="L96" s="336"/>
      <c r="M96" s="336"/>
      <c r="N96" s="336"/>
      <c r="O96" s="337"/>
      <c r="P96" s="338"/>
      <c r="Q96" s="338"/>
      <c r="R96" s="338"/>
      <c r="S96" s="338"/>
      <c r="T96" s="338"/>
      <c r="U96" s="338"/>
      <c r="V96" s="338"/>
      <c r="W96" s="338"/>
      <c r="X96" s="338"/>
      <c r="Y96" s="338"/>
      <c r="Z96" s="338"/>
      <c r="AA96" s="331"/>
      <c r="AB96" s="186"/>
      <c r="AC96" s="186"/>
      <c r="AD96" s="186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305"/>
      <c r="AP96" s="13"/>
      <c r="AQ96" s="305"/>
      <c r="AR96" s="13"/>
      <c r="AS96" s="305"/>
      <c r="AT96" s="13"/>
    </row>
    <row r="97" spans="1:46" ht="12.75">
      <c r="A97" s="10"/>
      <c r="B97" s="339"/>
      <c r="C97" s="339"/>
      <c r="D97" s="339"/>
      <c r="E97" s="339"/>
      <c r="F97" s="339"/>
      <c r="G97" s="339"/>
      <c r="H97" s="339"/>
      <c r="I97" s="339"/>
      <c r="J97" s="340"/>
      <c r="K97" s="339"/>
      <c r="L97" s="339"/>
      <c r="M97" s="339"/>
      <c r="N97" s="339"/>
      <c r="O97" s="340"/>
      <c r="P97" s="331"/>
      <c r="Q97" s="331"/>
      <c r="R97" s="331"/>
      <c r="S97" s="331"/>
      <c r="T97" s="338"/>
      <c r="U97" s="338"/>
      <c r="V97" s="338"/>
      <c r="W97" s="338"/>
      <c r="X97" s="338"/>
      <c r="Y97" s="331"/>
      <c r="Z97" s="331"/>
      <c r="AA97" s="331"/>
      <c r="AB97" s="186"/>
      <c r="AC97" s="186"/>
      <c r="AD97" s="186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305"/>
      <c r="AP97" s="13"/>
      <c r="AQ97" s="305"/>
      <c r="AR97" s="13"/>
      <c r="AS97" s="305"/>
      <c r="AT97" s="13"/>
    </row>
    <row r="98" spans="1:46" ht="12.75">
      <c r="A98" s="10"/>
      <c r="B98" s="339"/>
      <c r="C98" s="339"/>
      <c r="D98" s="339"/>
      <c r="E98" s="339"/>
      <c r="F98" s="339"/>
      <c r="G98" s="339"/>
      <c r="H98" s="339"/>
      <c r="I98" s="339"/>
      <c r="J98" s="340"/>
      <c r="K98" s="339"/>
      <c r="L98" s="339"/>
      <c r="M98" s="339"/>
      <c r="N98" s="339"/>
      <c r="O98" s="340"/>
      <c r="P98" s="331"/>
      <c r="Q98" s="331"/>
      <c r="R98" s="331"/>
      <c r="S98" s="331"/>
      <c r="T98" s="338"/>
      <c r="U98" s="338"/>
      <c r="V98" s="338"/>
      <c r="W98" s="338"/>
      <c r="X98" s="338"/>
      <c r="Y98" s="331"/>
      <c r="Z98" s="331"/>
      <c r="AA98" s="331"/>
      <c r="AB98" s="186"/>
      <c r="AC98" s="186"/>
      <c r="AD98" s="186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305"/>
      <c r="AP98" s="13"/>
      <c r="AQ98" s="305"/>
      <c r="AR98" s="13"/>
      <c r="AS98" s="305"/>
      <c r="AT98" s="13"/>
    </row>
    <row r="99" spans="1:46" ht="12.75">
      <c r="A99" s="10"/>
      <c r="B99" s="339"/>
      <c r="C99" s="339">
        <f>F80+K80+P80+U80+Z80+AE80+AJ80</f>
        <v>99</v>
      </c>
      <c r="D99" s="339">
        <f>C99*15</f>
        <v>1485</v>
      </c>
      <c r="E99" s="339"/>
      <c r="F99" s="339"/>
      <c r="G99" s="339"/>
      <c r="H99" s="339"/>
      <c r="I99" s="339"/>
      <c r="J99" s="340"/>
      <c r="K99" s="339"/>
      <c r="L99" s="339"/>
      <c r="M99" s="339"/>
      <c r="N99" s="339"/>
      <c r="O99" s="340"/>
      <c r="P99" s="331"/>
      <c r="Q99" s="331"/>
      <c r="R99" s="331"/>
      <c r="S99" s="331"/>
      <c r="T99" s="338"/>
      <c r="U99" s="338"/>
      <c r="V99" s="338"/>
      <c r="W99" s="338"/>
      <c r="X99" s="338"/>
      <c r="Y99" s="331"/>
      <c r="Z99" s="331"/>
      <c r="AA99" s="331"/>
      <c r="AB99" s="186"/>
      <c r="AC99" s="186"/>
      <c r="AD99" s="186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305"/>
      <c r="AP99" s="13"/>
      <c r="AQ99" s="305"/>
      <c r="AR99" s="13"/>
      <c r="AS99" s="305"/>
      <c r="AT99" s="13"/>
    </row>
    <row r="100" spans="1:46" ht="12.75">
      <c r="A100" s="10"/>
      <c r="B100" s="339"/>
      <c r="C100" s="339"/>
      <c r="D100" s="339"/>
      <c r="E100" s="339"/>
      <c r="F100" s="339"/>
      <c r="G100" s="339"/>
      <c r="H100" s="339"/>
      <c r="I100" s="339"/>
      <c r="J100" s="340"/>
      <c r="K100" s="339"/>
      <c r="L100" s="339"/>
      <c r="M100" s="339"/>
      <c r="N100" s="339"/>
      <c r="O100" s="340"/>
      <c r="P100" s="331"/>
      <c r="Q100" s="331"/>
      <c r="R100" s="331"/>
      <c r="S100" s="331"/>
      <c r="T100" s="338"/>
      <c r="U100" s="338"/>
      <c r="V100" s="338"/>
      <c r="W100" s="338"/>
      <c r="X100" s="338"/>
      <c r="Y100" s="331"/>
      <c r="Z100" s="331"/>
      <c r="AA100" s="331"/>
      <c r="AB100" s="186"/>
      <c r="AC100" s="186"/>
      <c r="AD100" s="186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305"/>
      <c r="AP100" s="13"/>
      <c r="AQ100" s="305"/>
      <c r="AR100" s="13"/>
      <c r="AS100" s="305"/>
      <c r="AT100" s="13"/>
    </row>
    <row r="101" spans="1:46" ht="12.75">
      <c r="A101" s="10"/>
      <c r="B101" s="339"/>
      <c r="C101" s="341"/>
      <c r="D101" s="341"/>
      <c r="E101" s="341"/>
      <c r="F101" s="339"/>
      <c r="G101" s="339"/>
      <c r="H101" s="339"/>
      <c r="I101" s="339"/>
      <c r="J101" s="340"/>
      <c r="K101" s="339"/>
      <c r="L101" s="339"/>
      <c r="M101" s="339"/>
      <c r="N101" s="339"/>
      <c r="O101" s="340"/>
      <c r="P101" s="331"/>
      <c r="Q101" s="331"/>
      <c r="R101" s="331"/>
      <c r="S101" s="331"/>
      <c r="T101" s="338"/>
      <c r="U101" s="331"/>
      <c r="V101" s="331"/>
      <c r="W101" s="331"/>
      <c r="X101" s="331"/>
      <c r="Y101" s="331"/>
      <c r="Z101" s="331"/>
      <c r="AA101" s="331"/>
      <c r="AB101" s="186"/>
      <c r="AC101" s="186"/>
      <c r="AD101" s="186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305"/>
      <c r="AP101" s="13"/>
      <c r="AQ101" s="305"/>
      <c r="AR101" s="13"/>
      <c r="AS101" s="305"/>
      <c r="AT101" s="13"/>
    </row>
    <row r="102" spans="1:46" ht="12.75">
      <c r="A102" s="10"/>
      <c r="B102" s="338"/>
      <c r="C102" s="339"/>
      <c r="D102" s="339"/>
      <c r="E102" s="339"/>
      <c r="F102" s="339"/>
      <c r="G102" s="339"/>
      <c r="H102" s="339"/>
      <c r="I102" s="339"/>
      <c r="J102" s="340"/>
      <c r="K102" s="339"/>
      <c r="L102" s="339"/>
      <c r="M102" s="339"/>
      <c r="N102" s="339"/>
      <c r="O102" s="340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186"/>
      <c r="AC102" s="186"/>
      <c r="AD102" s="186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305"/>
      <c r="AP102" s="13"/>
      <c r="AQ102" s="305"/>
      <c r="AR102" s="13"/>
      <c r="AS102" s="305"/>
      <c r="AT102" s="13"/>
    </row>
    <row r="103" spans="1:46" ht="12.75">
      <c r="A103" s="10"/>
      <c r="B103" s="342"/>
      <c r="C103" s="339"/>
      <c r="D103" s="339"/>
      <c r="E103" s="339"/>
      <c r="F103" s="339"/>
      <c r="G103" s="339"/>
      <c r="H103" s="339"/>
      <c r="I103" s="339"/>
      <c r="J103" s="340"/>
      <c r="K103" s="339"/>
      <c r="L103" s="339"/>
      <c r="M103" s="339"/>
      <c r="N103" s="339"/>
      <c r="O103" s="340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186"/>
      <c r="AC103" s="186"/>
      <c r="AD103" s="186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305"/>
      <c r="AP103" s="13"/>
      <c r="AQ103" s="305"/>
      <c r="AR103" s="13"/>
      <c r="AS103" s="305"/>
      <c r="AT103" s="13"/>
    </row>
    <row r="104" spans="1:46" ht="12.75">
      <c r="A104" s="10"/>
      <c r="B104" s="338"/>
      <c r="C104" s="331"/>
      <c r="D104" s="331"/>
      <c r="E104" s="331"/>
      <c r="F104" s="331"/>
      <c r="G104" s="331"/>
      <c r="H104" s="331"/>
      <c r="I104" s="331"/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186"/>
      <c r="AC104" s="186"/>
      <c r="AD104" s="186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305"/>
      <c r="AP104" s="13"/>
      <c r="AQ104" s="305"/>
      <c r="AR104" s="13"/>
      <c r="AS104" s="305"/>
      <c r="AT104" s="13"/>
    </row>
    <row r="105" spans="1:46" ht="12.75">
      <c r="A105" s="10"/>
      <c r="B105" s="342"/>
      <c r="C105" s="331"/>
      <c r="D105" s="331"/>
      <c r="E105" s="331"/>
      <c r="F105" s="331"/>
      <c r="G105" s="331"/>
      <c r="H105" s="331"/>
      <c r="I105" s="331"/>
      <c r="J105" s="331"/>
      <c r="K105" s="331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186"/>
      <c r="AC105" s="186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305"/>
      <c r="AP105" s="13"/>
      <c r="AQ105" s="305"/>
      <c r="AR105" s="13"/>
      <c r="AS105" s="305"/>
      <c r="AT105" s="13"/>
    </row>
    <row r="106" spans="1:46" ht="12.75">
      <c r="A106" s="10"/>
      <c r="B106" s="338"/>
      <c r="C106" s="343"/>
      <c r="D106" s="343"/>
      <c r="E106" s="343"/>
      <c r="F106" s="344"/>
      <c r="G106" s="344"/>
      <c r="H106" s="344"/>
      <c r="I106" s="344"/>
      <c r="J106" s="344"/>
      <c r="K106" s="338"/>
      <c r="L106" s="344"/>
      <c r="M106" s="344"/>
      <c r="N106" s="344"/>
      <c r="O106" s="344"/>
      <c r="P106" s="338"/>
      <c r="Q106" s="338"/>
      <c r="R106" s="338"/>
      <c r="S106" s="338"/>
      <c r="T106" s="338"/>
      <c r="U106" s="338"/>
      <c r="V106" s="331"/>
      <c r="W106" s="331"/>
      <c r="X106" s="331"/>
      <c r="Y106" s="331"/>
      <c r="Z106" s="331"/>
      <c r="AA106" s="331"/>
      <c r="AB106" s="186"/>
      <c r="AC106" s="186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305"/>
      <c r="AP106" s="13"/>
      <c r="AQ106" s="305"/>
      <c r="AR106" s="13"/>
      <c r="AS106" s="305"/>
      <c r="AT106" s="13"/>
    </row>
    <row r="107" spans="1:46" ht="12.75">
      <c r="A107" s="10"/>
      <c r="B107" s="338"/>
      <c r="C107" s="343"/>
      <c r="D107" s="343"/>
      <c r="E107" s="343"/>
      <c r="F107" s="338"/>
      <c r="G107" s="338"/>
      <c r="H107" s="338"/>
      <c r="I107" s="338"/>
      <c r="J107" s="338"/>
      <c r="K107" s="338"/>
      <c r="L107" s="338"/>
      <c r="M107" s="338"/>
      <c r="N107" s="338"/>
      <c r="O107" s="338"/>
      <c r="P107" s="338"/>
      <c r="Q107" s="338"/>
      <c r="R107" s="338"/>
      <c r="S107" s="338"/>
      <c r="T107" s="338"/>
      <c r="U107" s="338"/>
      <c r="V107" s="331"/>
      <c r="W107" s="331"/>
      <c r="X107" s="331"/>
      <c r="Y107" s="331"/>
      <c r="Z107" s="331"/>
      <c r="AA107" s="331"/>
      <c r="AB107" s="186"/>
      <c r="AC107" s="186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305"/>
      <c r="AP107" s="13"/>
      <c r="AQ107" s="305"/>
      <c r="AR107" s="13"/>
      <c r="AS107" s="305"/>
      <c r="AT107" s="13"/>
    </row>
    <row r="108" spans="1:46" ht="12.75">
      <c r="A108" s="10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8"/>
      <c r="N108" s="338"/>
      <c r="O108" s="338"/>
      <c r="P108" s="338"/>
      <c r="Q108" s="338"/>
      <c r="R108" s="338"/>
      <c r="S108" s="338"/>
      <c r="T108" s="338"/>
      <c r="U108" s="338"/>
      <c r="V108" s="331"/>
      <c r="W108" s="331"/>
      <c r="X108" s="331"/>
      <c r="Y108" s="331"/>
      <c r="Z108" s="331"/>
      <c r="AA108" s="331"/>
      <c r="AB108" s="186"/>
      <c r="AC108" s="186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305"/>
      <c r="AP108" s="13"/>
      <c r="AQ108" s="305"/>
      <c r="AR108" s="13"/>
      <c r="AS108" s="305"/>
      <c r="AT108" s="13"/>
    </row>
    <row r="109" spans="1:46" ht="12.75">
      <c r="A109" s="10"/>
      <c r="B109" s="338"/>
      <c r="C109" s="338"/>
      <c r="D109" s="338"/>
      <c r="E109" s="338"/>
      <c r="F109" s="338"/>
      <c r="G109" s="338"/>
      <c r="H109" s="338"/>
      <c r="I109" s="338"/>
      <c r="J109" s="338"/>
      <c r="K109" s="338"/>
      <c r="L109" s="338"/>
      <c r="M109" s="338"/>
      <c r="N109" s="338"/>
      <c r="O109" s="338"/>
      <c r="P109" s="338"/>
      <c r="Q109" s="338"/>
      <c r="R109" s="338"/>
      <c r="S109" s="338"/>
      <c r="T109" s="338"/>
      <c r="U109" s="338"/>
      <c r="V109" s="331"/>
      <c r="W109" s="331"/>
      <c r="X109" s="331"/>
      <c r="Y109" s="331"/>
      <c r="Z109" s="331"/>
      <c r="AA109" s="331"/>
      <c r="AB109" s="186"/>
      <c r="AC109" s="186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305"/>
      <c r="AP109" s="13"/>
      <c r="AQ109" s="305"/>
      <c r="AR109" s="13"/>
      <c r="AS109" s="305"/>
      <c r="AT109" s="13"/>
    </row>
    <row r="110" spans="1:46" ht="12.75">
      <c r="A110" s="10"/>
      <c r="B110" s="11"/>
      <c r="C110" s="12"/>
      <c r="D110" s="12"/>
      <c r="E110" s="12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305"/>
      <c r="AP110" s="13"/>
      <c r="AQ110" s="305"/>
      <c r="AR110" s="13"/>
      <c r="AS110" s="305"/>
      <c r="AT110" s="13"/>
    </row>
    <row r="111" spans="1:46" ht="12.75">
      <c r="A111" s="10"/>
      <c r="B111" s="11"/>
      <c r="C111" s="12"/>
      <c r="D111" s="12"/>
      <c r="E111" s="12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305"/>
      <c r="AP111" s="13"/>
      <c r="AQ111" s="305"/>
      <c r="AR111" s="13"/>
      <c r="AS111" s="305"/>
      <c r="AT111" s="13"/>
    </row>
  </sheetData>
  <sheetProtection/>
  <mergeCells count="42">
    <mergeCell ref="B4:AL4"/>
    <mergeCell ref="A6:AT6"/>
    <mergeCell ref="B7:H7"/>
    <mergeCell ref="A8:AT8"/>
    <mergeCell ref="A10:A11"/>
    <mergeCell ref="B10:B11"/>
    <mergeCell ref="C10:C11"/>
    <mergeCell ref="F10:AI10"/>
    <mergeCell ref="AO10:AO11"/>
    <mergeCell ref="AP10:AP11"/>
    <mergeCell ref="AQ10:AQ11"/>
    <mergeCell ref="AR10:AR11"/>
    <mergeCell ref="AS10:AS11"/>
    <mergeCell ref="AT10:AT11"/>
    <mergeCell ref="B13:C13"/>
    <mergeCell ref="B24:C24"/>
    <mergeCell ref="A34:AT34"/>
    <mergeCell ref="B35:B36"/>
    <mergeCell ref="C35:C36"/>
    <mergeCell ref="F35:AI35"/>
    <mergeCell ref="AO35:AO36"/>
    <mergeCell ref="AP35:AP36"/>
    <mergeCell ref="AQ35:AQ36"/>
    <mergeCell ref="AR35:AR36"/>
    <mergeCell ref="AS35:AS36"/>
    <mergeCell ref="AT35:AT36"/>
    <mergeCell ref="B38:C38"/>
    <mergeCell ref="B69:AN69"/>
    <mergeCell ref="A70:AT70"/>
    <mergeCell ref="B71:AK71"/>
    <mergeCell ref="AR71:AR72"/>
    <mergeCell ref="AS71:AS72"/>
    <mergeCell ref="AT71:AT72"/>
    <mergeCell ref="A72:AQ72"/>
    <mergeCell ref="B73:B74"/>
    <mergeCell ref="C73:C74"/>
    <mergeCell ref="F73:AN73"/>
    <mergeCell ref="B76:C76"/>
    <mergeCell ref="B94:B95"/>
    <mergeCell ref="C94:C95"/>
    <mergeCell ref="F94:J94"/>
    <mergeCell ref="K94:O9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AT117"/>
  <sheetViews>
    <sheetView view="pageBreakPreview" zoomScale="80" zoomScaleSheetLayoutView="80" zoomScalePageLayoutView="0" workbookViewId="0" topLeftCell="A10">
      <selection activeCell="C32" sqref="C32"/>
    </sheetView>
  </sheetViews>
  <sheetFormatPr defaultColWidth="9.00390625" defaultRowHeight="12.75"/>
  <cols>
    <col min="1" max="1" width="5.625" style="1" customWidth="1"/>
    <col min="2" max="2" width="14.625" style="4" customWidth="1"/>
    <col min="3" max="3" width="58.25390625" style="5" customWidth="1"/>
    <col min="4" max="4" width="6.00390625" style="3" customWidth="1"/>
    <col min="5" max="5" width="6.875" style="3" customWidth="1"/>
    <col min="6" max="40" width="3.625" style="3" customWidth="1"/>
    <col min="41" max="41" width="5.875" style="2" customWidth="1"/>
    <col min="42" max="42" width="16.375" style="3" customWidth="1"/>
    <col min="43" max="43" width="5.75390625" style="2" customWidth="1"/>
    <col min="44" max="44" width="16.375" style="3" customWidth="1"/>
    <col min="45" max="45" width="5.75390625" style="2" customWidth="1"/>
    <col min="46" max="46" width="16.375" style="3" customWidth="1"/>
    <col min="47" max="16384" width="9.125" style="3" customWidth="1"/>
  </cols>
  <sheetData>
    <row r="4" spans="2:38" ht="12.75"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0"/>
      <c r="AK4" s="460"/>
      <c r="AL4" s="460"/>
    </row>
    <row r="5" ht="12.75" customHeight="1" hidden="1">
      <c r="AT5" s="6"/>
    </row>
    <row r="6" spans="1:46" ht="21.75" customHeight="1">
      <c r="A6" s="461"/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  <c r="AC6" s="448"/>
      <c r="AD6" s="448"/>
      <c r="AE6" s="448"/>
      <c r="AF6" s="448"/>
      <c r="AG6" s="448"/>
      <c r="AH6" s="448"/>
      <c r="AI6" s="448"/>
      <c r="AJ6" s="448"/>
      <c r="AK6" s="448"/>
      <c r="AL6" s="448"/>
      <c r="AM6" s="448"/>
      <c r="AN6" s="448"/>
      <c r="AO6" s="448"/>
      <c r="AP6" s="448"/>
      <c r="AQ6" s="448"/>
      <c r="AR6" s="448"/>
      <c r="AS6" s="448"/>
      <c r="AT6" s="448"/>
    </row>
    <row r="7" spans="2:41" ht="17.25" customHeight="1">
      <c r="B7" s="482" t="s">
        <v>150</v>
      </c>
      <c r="C7" s="48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9"/>
    </row>
    <row r="8" spans="2:46" ht="13.5" customHeight="1" hidden="1" thickBot="1"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T8" s="6"/>
    </row>
    <row r="9" spans="1:41" ht="12.75">
      <c r="A9" s="3"/>
      <c r="B9" s="329"/>
      <c r="C9" s="185"/>
      <c r="D9" s="327"/>
      <c r="E9" s="327"/>
      <c r="F9" s="186"/>
      <c r="G9" s="186"/>
      <c r="H9" s="186"/>
      <c r="I9" s="186"/>
      <c r="J9" s="328"/>
      <c r="K9" s="328"/>
      <c r="L9" s="328"/>
      <c r="M9" s="328"/>
      <c r="N9" s="186"/>
      <c r="O9" s="328"/>
      <c r="P9" s="328"/>
      <c r="Q9" s="328"/>
      <c r="R9" s="328"/>
      <c r="S9" s="186"/>
      <c r="T9" s="328"/>
      <c r="U9" s="328"/>
      <c r="V9" s="328"/>
      <c r="W9" s="328"/>
      <c r="X9" s="186"/>
      <c r="Y9" s="328"/>
      <c r="Z9" s="328"/>
      <c r="AA9" s="328"/>
      <c r="AB9" s="328"/>
      <c r="AC9" s="186"/>
      <c r="AD9" s="328"/>
      <c r="AE9" s="186"/>
      <c r="AF9" s="186"/>
      <c r="AG9" s="186"/>
      <c r="AH9" s="186"/>
      <c r="AI9" s="328"/>
      <c r="AJ9" s="186"/>
      <c r="AK9" s="186"/>
      <c r="AL9" s="186"/>
      <c r="AM9" s="186"/>
      <c r="AN9" s="328"/>
      <c r="AO9" s="254"/>
    </row>
    <row r="10" spans="1:46" ht="13.5" thickBot="1">
      <c r="A10" s="447" t="s">
        <v>1</v>
      </c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  <c r="AR10" s="447"/>
      <c r="AS10" s="447"/>
      <c r="AT10" s="447"/>
    </row>
    <row r="11" spans="1:46" ht="12.75">
      <c r="A11" s="14"/>
      <c r="B11" s="477" t="s">
        <v>2</v>
      </c>
      <c r="C11" s="433" t="s">
        <v>3</v>
      </c>
      <c r="D11" s="15" t="s">
        <v>4</v>
      </c>
      <c r="E11" s="255" t="s">
        <v>151</v>
      </c>
      <c r="F11" s="435" t="s">
        <v>6</v>
      </c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17"/>
      <c r="AK11" s="17"/>
      <c r="AL11" s="17"/>
      <c r="AM11" s="18"/>
      <c r="AN11" s="19"/>
      <c r="AO11" s="464"/>
      <c r="AP11" s="453" t="s">
        <v>7</v>
      </c>
      <c r="AQ11" s="455"/>
      <c r="AR11" s="453" t="s">
        <v>7</v>
      </c>
      <c r="AS11" s="455"/>
      <c r="AT11" s="453" t="s">
        <v>7</v>
      </c>
    </row>
    <row r="12" spans="1:46" ht="13.5" thickBot="1">
      <c r="A12" s="24"/>
      <c r="B12" s="483"/>
      <c r="C12" s="484"/>
      <c r="D12" s="36" t="s">
        <v>8</v>
      </c>
      <c r="E12" s="36"/>
      <c r="F12" s="25"/>
      <c r="G12" s="26"/>
      <c r="H12" s="26" t="s">
        <v>9</v>
      </c>
      <c r="I12" s="26"/>
      <c r="J12" s="27"/>
      <c r="K12" s="26"/>
      <c r="L12" s="26"/>
      <c r="M12" s="26" t="s">
        <v>10</v>
      </c>
      <c r="N12" s="26"/>
      <c r="O12" s="27"/>
      <c r="P12" s="26"/>
      <c r="Q12" s="26"/>
      <c r="R12" s="28" t="s">
        <v>11</v>
      </c>
      <c r="S12" s="26"/>
      <c r="T12" s="27"/>
      <c r="U12" s="26"/>
      <c r="V12" s="26"/>
      <c r="W12" s="28" t="s">
        <v>12</v>
      </c>
      <c r="X12" s="26"/>
      <c r="Y12" s="27"/>
      <c r="Z12" s="26"/>
      <c r="AA12" s="26"/>
      <c r="AB12" s="28" t="s">
        <v>13</v>
      </c>
      <c r="AC12" s="26"/>
      <c r="AD12" s="27"/>
      <c r="AE12" s="25"/>
      <c r="AF12" s="26"/>
      <c r="AG12" s="26" t="s">
        <v>14</v>
      </c>
      <c r="AH12" s="26"/>
      <c r="AI12" s="29"/>
      <c r="AJ12" s="25"/>
      <c r="AK12" s="26"/>
      <c r="AL12" s="26" t="s">
        <v>15</v>
      </c>
      <c r="AM12" s="26"/>
      <c r="AN12" s="27"/>
      <c r="AO12" s="465"/>
      <c r="AP12" s="454"/>
      <c r="AQ12" s="456"/>
      <c r="AR12" s="454"/>
      <c r="AS12" s="456"/>
      <c r="AT12" s="454"/>
    </row>
    <row r="13" spans="1:46" ht="12.75">
      <c r="A13" s="3"/>
      <c r="B13" s="345"/>
      <c r="C13" s="346"/>
      <c r="D13" s="479"/>
      <c r="E13" s="475"/>
      <c r="F13" s="37" t="s">
        <v>52</v>
      </c>
      <c r="G13" s="38" t="s">
        <v>53</v>
      </c>
      <c r="H13" s="38" t="s">
        <v>54</v>
      </c>
      <c r="I13" s="38" t="s">
        <v>55</v>
      </c>
      <c r="J13" s="39" t="s">
        <v>56</v>
      </c>
      <c r="K13" s="37" t="s">
        <v>52</v>
      </c>
      <c r="L13" s="38" t="s">
        <v>53</v>
      </c>
      <c r="M13" s="38" t="s">
        <v>54</v>
      </c>
      <c r="N13" s="38" t="s">
        <v>55</v>
      </c>
      <c r="O13" s="39" t="s">
        <v>56</v>
      </c>
      <c r="P13" s="37" t="s">
        <v>52</v>
      </c>
      <c r="Q13" s="38" t="s">
        <v>53</v>
      </c>
      <c r="R13" s="38" t="s">
        <v>54</v>
      </c>
      <c r="S13" s="38" t="s">
        <v>55</v>
      </c>
      <c r="T13" s="39" t="s">
        <v>56</v>
      </c>
      <c r="U13" s="37" t="s">
        <v>52</v>
      </c>
      <c r="V13" s="38" t="s">
        <v>53</v>
      </c>
      <c r="W13" s="38" t="s">
        <v>54</v>
      </c>
      <c r="X13" s="38" t="s">
        <v>55</v>
      </c>
      <c r="Y13" s="39" t="s">
        <v>56</v>
      </c>
      <c r="Z13" s="37" t="s">
        <v>52</v>
      </c>
      <c r="AA13" s="38" t="s">
        <v>53</v>
      </c>
      <c r="AB13" s="38" t="s">
        <v>54</v>
      </c>
      <c r="AC13" s="38" t="s">
        <v>55</v>
      </c>
      <c r="AD13" s="39" t="s">
        <v>56</v>
      </c>
      <c r="AE13" s="37" t="s">
        <v>52</v>
      </c>
      <c r="AF13" s="38" t="s">
        <v>53</v>
      </c>
      <c r="AG13" s="38" t="s">
        <v>54</v>
      </c>
      <c r="AH13" s="38" t="s">
        <v>55</v>
      </c>
      <c r="AI13" s="39" t="s">
        <v>56</v>
      </c>
      <c r="AJ13" s="40" t="s">
        <v>52</v>
      </c>
      <c r="AK13" s="10" t="s">
        <v>53</v>
      </c>
      <c r="AL13" s="10" t="s">
        <v>54</v>
      </c>
      <c r="AM13" s="10" t="s">
        <v>55</v>
      </c>
      <c r="AN13" s="41" t="s">
        <v>56</v>
      </c>
      <c r="AO13" s="42"/>
      <c r="AP13" s="347" t="s">
        <v>2</v>
      </c>
      <c r="AQ13" s="348"/>
      <c r="AR13" s="347" t="s">
        <v>2</v>
      </c>
      <c r="AS13" s="44"/>
      <c r="AT13" s="43" t="s">
        <v>2</v>
      </c>
    </row>
    <row r="14" spans="1:46" ht="12.75">
      <c r="A14" s="46"/>
      <c r="B14" s="480" t="s">
        <v>152</v>
      </c>
      <c r="C14" s="481"/>
      <c r="D14" s="349"/>
      <c r="E14" s="350"/>
      <c r="F14" s="351"/>
      <c r="G14" s="351"/>
      <c r="H14" s="351"/>
      <c r="I14" s="351"/>
      <c r="J14" s="352"/>
      <c r="K14" s="351"/>
      <c r="L14" s="351"/>
      <c r="M14" s="351"/>
      <c r="N14" s="351"/>
      <c r="O14" s="352"/>
      <c r="P14" s="351"/>
      <c r="Q14" s="351"/>
      <c r="R14" s="351"/>
      <c r="S14" s="351"/>
      <c r="T14" s="352"/>
      <c r="U14" s="351"/>
      <c r="V14" s="351"/>
      <c r="W14" s="351"/>
      <c r="X14" s="351"/>
      <c r="Y14" s="352"/>
      <c r="Z14" s="351"/>
      <c r="AA14" s="351"/>
      <c r="AB14" s="351"/>
      <c r="AC14" s="351"/>
      <c r="AD14" s="352"/>
      <c r="AE14" s="351"/>
      <c r="AF14" s="351"/>
      <c r="AG14" s="351"/>
      <c r="AH14" s="351"/>
      <c r="AI14" s="352"/>
      <c r="AJ14" s="351"/>
      <c r="AK14" s="351"/>
      <c r="AL14" s="351"/>
      <c r="AM14" s="351"/>
      <c r="AN14" s="352"/>
      <c r="AO14" s="353"/>
      <c r="AP14" s="354"/>
      <c r="AQ14" s="355"/>
      <c r="AR14" s="356"/>
      <c r="AS14" s="357"/>
      <c r="AT14" s="358"/>
    </row>
    <row r="15" spans="1:46" ht="12.75" customHeight="1">
      <c r="A15" s="46"/>
      <c r="B15" s="474" t="s">
        <v>223</v>
      </c>
      <c r="C15" s="439"/>
      <c r="D15" s="133">
        <f>SUM(D16:D22)</f>
        <v>18</v>
      </c>
      <c r="E15" s="50">
        <f>SUM(E16:E22)</f>
        <v>20</v>
      </c>
      <c r="F15" s="133"/>
      <c r="G15" s="50"/>
      <c r="H15" s="50"/>
      <c r="I15" s="50"/>
      <c r="J15" s="134"/>
      <c r="K15" s="133"/>
      <c r="L15" s="50"/>
      <c r="M15" s="50"/>
      <c r="N15" s="50"/>
      <c r="O15" s="134"/>
      <c r="P15" s="133"/>
      <c r="Q15" s="50"/>
      <c r="R15" s="50"/>
      <c r="S15" s="50"/>
      <c r="T15" s="134"/>
      <c r="U15" s="133"/>
      <c r="V15" s="50"/>
      <c r="W15" s="50"/>
      <c r="X15" s="50"/>
      <c r="Y15" s="134"/>
      <c r="Z15" s="50">
        <f>SUM(Z16:Z22)</f>
        <v>2</v>
      </c>
      <c r="AA15" s="50">
        <f aca="true" t="shared" si="0" ref="AA15:AL15">SUM(AA16:AA22)</f>
        <v>0</v>
      </c>
      <c r="AB15" s="50">
        <f t="shared" si="0"/>
        <v>4</v>
      </c>
      <c r="AC15" s="50"/>
      <c r="AD15" s="134">
        <f t="shared" si="0"/>
        <v>7</v>
      </c>
      <c r="AE15" s="133">
        <f t="shared" si="0"/>
        <v>2</v>
      </c>
      <c r="AF15" s="50">
        <f t="shared" si="0"/>
        <v>0</v>
      </c>
      <c r="AG15" s="50">
        <f t="shared" si="0"/>
        <v>4</v>
      </c>
      <c r="AH15" s="50"/>
      <c r="AI15" s="134">
        <f t="shared" si="0"/>
        <v>7</v>
      </c>
      <c r="AJ15" s="133">
        <f t="shared" si="0"/>
        <v>2</v>
      </c>
      <c r="AK15" s="50">
        <f t="shared" si="0"/>
        <v>0</v>
      </c>
      <c r="AL15" s="50">
        <f t="shared" si="0"/>
        <v>4</v>
      </c>
      <c r="AM15" s="50"/>
      <c r="AN15" s="134">
        <f>SUM(AN16:AN22)</f>
        <v>6</v>
      </c>
      <c r="AO15" s="256"/>
      <c r="AP15" s="359"/>
      <c r="AQ15" s="359"/>
      <c r="AR15" s="359"/>
      <c r="AS15" s="259"/>
      <c r="AT15" s="260"/>
    </row>
    <row r="16" spans="1:46" ht="16.5" customHeight="1">
      <c r="A16" s="74"/>
      <c r="B16" s="238" t="s">
        <v>224</v>
      </c>
      <c r="C16" s="271" t="s">
        <v>153</v>
      </c>
      <c r="D16" s="60">
        <f aca="true" t="shared" si="1" ref="D16:D22">SUM(F16:H16)+SUM(K16:M16)+SUM(P16:R16)+SUM(U16:W16)+SUM(Z16:AB16)+SUM(AE16:AG16)+SUM(AJ16:AL16)</f>
        <v>2</v>
      </c>
      <c r="E16" s="155">
        <f aca="true" t="shared" si="2" ref="E16:E41">J16+O16+T16+Y16+AD16+AI16+AN16</f>
        <v>3</v>
      </c>
      <c r="F16" s="77"/>
      <c r="G16" s="78"/>
      <c r="H16" s="82"/>
      <c r="I16" s="78"/>
      <c r="J16" s="81"/>
      <c r="K16" s="360"/>
      <c r="L16" s="63"/>
      <c r="M16" s="361"/>
      <c r="N16" s="362"/>
      <c r="O16" s="363"/>
      <c r="P16" s="62"/>
      <c r="Q16" s="63"/>
      <c r="R16" s="361"/>
      <c r="S16" s="362"/>
      <c r="T16" s="363"/>
      <c r="U16" s="77"/>
      <c r="V16" s="78"/>
      <c r="W16" s="82"/>
      <c r="X16" s="78"/>
      <c r="Y16" s="81"/>
      <c r="Z16" s="62">
        <v>2</v>
      </c>
      <c r="AA16" s="364">
        <v>0</v>
      </c>
      <c r="AB16" s="63">
        <v>0</v>
      </c>
      <c r="AC16" s="362" t="s">
        <v>19</v>
      </c>
      <c r="AD16" s="363">
        <v>3</v>
      </c>
      <c r="AE16" s="77"/>
      <c r="AF16" s="78"/>
      <c r="AG16" s="82"/>
      <c r="AH16" s="78"/>
      <c r="AI16" s="81"/>
      <c r="AJ16" s="77"/>
      <c r="AK16" s="82"/>
      <c r="AL16" s="82"/>
      <c r="AM16" s="78"/>
      <c r="AN16" s="81"/>
      <c r="AO16" s="365"/>
      <c r="AP16" s="366"/>
      <c r="AQ16" s="367"/>
      <c r="AR16" s="366"/>
      <c r="AS16" s="368"/>
      <c r="AT16" s="369"/>
    </row>
    <row r="17" spans="1:46" ht="16.5" customHeight="1">
      <c r="A17" s="74"/>
      <c r="B17" s="238" t="s">
        <v>225</v>
      </c>
      <c r="C17" s="271" t="s">
        <v>154</v>
      </c>
      <c r="D17" s="60">
        <f t="shared" si="1"/>
        <v>2</v>
      </c>
      <c r="E17" s="155">
        <f t="shared" si="2"/>
        <v>3</v>
      </c>
      <c r="F17" s="77"/>
      <c r="G17" s="78"/>
      <c r="H17" s="82"/>
      <c r="I17" s="78"/>
      <c r="J17" s="81"/>
      <c r="K17" s="82"/>
      <c r="L17" s="82"/>
      <c r="M17" s="82"/>
      <c r="N17" s="82"/>
      <c r="O17" s="82"/>
      <c r="P17" s="370"/>
      <c r="Q17" s="362"/>
      <c r="R17" s="361"/>
      <c r="S17" s="362"/>
      <c r="T17" s="363"/>
      <c r="U17" s="77"/>
      <c r="V17" s="78"/>
      <c r="W17" s="82"/>
      <c r="X17" s="78"/>
      <c r="Y17" s="81"/>
      <c r="Z17" s="77"/>
      <c r="AA17" s="78"/>
      <c r="AB17" s="82"/>
      <c r="AC17" s="78"/>
      <c r="AD17" s="81"/>
      <c r="AE17" s="360">
        <v>2</v>
      </c>
      <c r="AF17" s="361">
        <v>0</v>
      </c>
      <c r="AG17" s="361">
        <v>0</v>
      </c>
      <c r="AH17" s="362" t="s">
        <v>19</v>
      </c>
      <c r="AI17" s="363">
        <v>3</v>
      </c>
      <c r="AJ17" s="77"/>
      <c r="AK17" s="82"/>
      <c r="AL17" s="82"/>
      <c r="AM17" s="78"/>
      <c r="AN17" s="81"/>
      <c r="AO17" s="365"/>
      <c r="AP17" s="366"/>
      <c r="AQ17" s="367"/>
      <c r="AR17" s="366"/>
      <c r="AS17" s="368"/>
      <c r="AT17" s="369"/>
    </row>
    <row r="18" spans="1:46" ht="16.5" customHeight="1">
      <c r="A18" s="74"/>
      <c r="B18" s="238" t="s">
        <v>226</v>
      </c>
      <c r="C18" s="271" t="s">
        <v>155</v>
      </c>
      <c r="D18" s="60">
        <f t="shared" si="1"/>
        <v>4</v>
      </c>
      <c r="E18" s="155">
        <f t="shared" si="2"/>
        <v>4</v>
      </c>
      <c r="F18" s="77"/>
      <c r="G18" s="78"/>
      <c r="H18" s="82"/>
      <c r="I18" s="78"/>
      <c r="J18" s="81"/>
      <c r="K18" s="82"/>
      <c r="L18" s="82"/>
      <c r="M18" s="82"/>
      <c r="N18" s="82"/>
      <c r="O18" s="82"/>
      <c r="P18" s="77"/>
      <c r="Q18" s="78"/>
      <c r="R18" s="82"/>
      <c r="S18" s="78"/>
      <c r="T18" s="81"/>
      <c r="U18" s="77"/>
      <c r="V18" s="78"/>
      <c r="W18" s="82"/>
      <c r="X18" s="78"/>
      <c r="Y18" s="81"/>
      <c r="Z18" s="77"/>
      <c r="AA18" s="78"/>
      <c r="AB18" s="82"/>
      <c r="AC18" s="78"/>
      <c r="AD18" s="81"/>
      <c r="AE18" s="77"/>
      <c r="AF18" s="78"/>
      <c r="AG18" s="82"/>
      <c r="AH18" s="78"/>
      <c r="AI18" s="81"/>
      <c r="AJ18" s="370">
        <v>2</v>
      </c>
      <c r="AK18" s="362">
        <v>0</v>
      </c>
      <c r="AL18" s="361">
        <v>2</v>
      </c>
      <c r="AM18" s="362" t="s">
        <v>19</v>
      </c>
      <c r="AN18" s="363">
        <v>4</v>
      </c>
      <c r="AO18" s="365"/>
      <c r="AP18" s="366"/>
      <c r="AQ18" s="367"/>
      <c r="AR18" s="366"/>
      <c r="AS18" s="368"/>
      <c r="AT18" s="369"/>
    </row>
    <row r="19" spans="1:46" ht="16.5" customHeight="1">
      <c r="A19" s="74"/>
      <c r="B19" s="238" t="s">
        <v>227</v>
      </c>
      <c r="C19" s="271" t="s">
        <v>156</v>
      </c>
      <c r="D19" s="60">
        <f t="shared" si="1"/>
        <v>2</v>
      </c>
      <c r="E19" s="155">
        <f t="shared" si="2"/>
        <v>2</v>
      </c>
      <c r="F19" s="77"/>
      <c r="G19" s="78"/>
      <c r="H19" s="82"/>
      <c r="I19" s="78"/>
      <c r="J19" s="81"/>
      <c r="K19" s="77"/>
      <c r="L19" s="82"/>
      <c r="M19" s="82"/>
      <c r="N19" s="78"/>
      <c r="O19" s="81"/>
      <c r="P19" s="77"/>
      <c r="Q19" s="78"/>
      <c r="R19" s="82"/>
      <c r="S19" s="78"/>
      <c r="T19" s="81"/>
      <c r="U19" s="77"/>
      <c r="V19" s="78"/>
      <c r="W19" s="82"/>
      <c r="X19" s="78"/>
      <c r="Y19" s="81"/>
      <c r="Z19" s="77">
        <v>0</v>
      </c>
      <c r="AA19" s="78">
        <v>0</v>
      </c>
      <c r="AB19" s="82">
        <v>2</v>
      </c>
      <c r="AC19" s="78" t="s">
        <v>22</v>
      </c>
      <c r="AD19" s="81">
        <v>2</v>
      </c>
      <c r="AE19" s="77"/>
      <c r="AF19" s="78"/>
      <c r="AG19" s="82"/>
      <c r="AH19" s="78"/>
      <c r="AI19" s="81"/>
      <c r="AJ19" s="77"/>
      <c r="AK19" s="82"/>
      <c r="AL19" s="82"/>
      <c r="AM19" s="78"/>
      <c r="AN19" s="81"/>
      <c r="AO19" s="365"/>
      <c r="AP19" s="366"/>
      <c r="AQ19" s="367"/>
      <c r="AR19" s="366"/>
      <c r="AS19" s="368"/>
      <c r="AT19" s="369"/>
    </row>
    <row r="20" spans="1:46" ht="16.5" customHeight="1">
      <c r="A20" s="74"/>
      <c r="B20" s="238" t="s">
        <v>228</v>
      </c>
      <c r="C20" s="271" t="s">
        <v>157</v>
      </c>
      <c r="D20" s="60">
        <f t="shared" si="1"/>
        <v>2</v>
      </c>
      <c r="E20" s="155">
        <f t="shared" si="2"/>
        <v>2</v>
      </c>
      <c r="F20" s="77"/>
      <c r="G20" s="78"/>
      <c r="H20" s="82"/>
      <c r="I20" s="78"/>
      <c r="J20" s="81"/>
      <c r="K20" s="77"/>
      <c r="L20" s="82"/>
      <c r="M20" s="82"/>
      <c r="N20" s="78"/>
      <c r="O20" s="81"/>
      <c r="P20" s="77"/>
      <c r="Q20" s="78"/>
      <c r="R20" s="82"/>
      <c r="S20" s="78"/>
      <c r="T20" s="81"/>
      <c r="U20" s="77"/>
      <c r="V20" s="78"/>
      <c r="W20" s="82"/>
      <c r="X20" s="78"/>
      <c r="Y20" s="81"/>
      <c r="Z20" s="77">
        <v>0</v>
      </c>
      <c r="AA20" s="78">
        <v>0</v>
      </c>
      <c r="AB20" s="82">
        <v>2</v>
      </c>
      <c r="AC20" s="78" t="s">
        <v>22</v>
      </c>
      <c r="AD20" s="81">
        <v>2</v>
      </c>
      <c r="AE20" s="77"/>
      <c r="AF20" s="78"/>
      <c r="AG20" s="82"/>
      <c r="AH20" s="78"/>
      <c r="AI20" s="81"/>
      <c r="AJ20" s="77"/>
      <c r="AK20" s="82"/>
      <c r="AL20" s="82"/>
      <c r="AM20" s="78"/>
      <c r="AN20" s="81"/>
      <c r="AO20" s="365"/>
      <c r="AP20" s="366"/>
      <c r="AQ20" s="367"/>
      <c r="AR20" s="366"/>
      <c r="AS20" s="368"/>
      <c r="AT20" s="369"/>
    </row>
    <row r="21" spans="1:46" ht="16.5" customHeight="1">
      <c r="A21" s="74"/>
      <c r="B21" s="238" t="s">
        <v>229</v>
      </c>
      <c r="C21" s="271" t="s">
        <v>158</v>
      </c>
      <c r="D21" s="60">
        <f t="shared" si="1"/>
        <v>4</v>
      </c>
      <c r="E21" s="155">
        <f t="shared" si="2"/>
        <v>4</v>
      </c>
      <c r="F21" s="77"/>
      <c r="G21" s="78"/>
      <c r="H21" s="82"/>
      <c r="I21" s="78"/>
      <c r="J21" s="81"/>
      <c r="K21" s="77"/>
      <c r="L21" s="82"/>
      <c r="M21" s="82"/>
      <c r="N21" s="78"/>
      <c r="O21" s="81"/>
      <c r="P21" s="77"/>
      <c r="Q21" s="78"/>
      <c r="R21" s="82"/>
      <c r="S21" s="78"/>
      <c r="T21" s="81"/>
      <c r="U21" s="77"/>
      <c r="V21" s="78"/>
      <c r="W21" s="82"/>
      <c r="X21" s="78"/>
      <c r="Y21" s="81"/>
      <c r="Z21" s="77"/>
      <c r="AA21" s="78"/>
      <c r="AB21" s="82"/>
      <c r="AC21" s="78"/>
      <c r="AD21" s="81"/>
      <c r="AE21" s="77">
        <v>0</v>
      </c>
      <c r="AF21" s="78">
        <v>0</v>
      </c>
      <c r="AG21" s="82">
        <v>4</v>
      </c>
      <c r="AH21" s="78" t="s">
        <v>22</v>
      </c>
      <c r="AI21" s="81">
        <v>4</v>
      </c>
      <c r="AJ21" s="77"/>
      <c r="AK21" s="82"/>
      <c r="AL21" s="82"/>
      <c r="AM21" s="78"/>
      <c r="AN21" s="81"/>
      <c r="AO21" s="365"/>
      <c r="AP21" s="366"/>
      <c r="AQ21" s="367"/>
      <c r="AR21" s="366"/>
      <c r="AS21" s="368"/>
      <c r="AT21" s="369"/>
    </row>
    <row r="22" spans="1:46" ht="16.5" customHeight="1">
      <c r="A22" s="74"/>
      <c r="B22" s="238" t="s">
        <v>230</v>
      </c>
      <c r="C22" s="271" t="s">
        <v>159</v>
      </c>
      <c r="D22" s="60">
        <f t="shared" si="1"/>
        <v>2</v>
      </c>
      <c r="E22" s="155">
        <f t="shared" si="2"/>
        <v>2</v>
      </c>
      <c r="F22" s="77"/>
      <c r="G22" s="78"/>
      <c r="H22" s="82"/>
      <c r="I22" s="78"/>
      <c r="J22" s="81"/>
      <c r="K22" s="77"/>
      <c r="L22" s="82"/>
      <c r="M22" s="82"/>
      <c r="N22" s="78"/>
      <c r="O22" s="81"/>
      <c r="P22" s="77"/>
      <c r="Q22" s="78"/>
      <c r="R22" s="82"/>
      <c r="S22" s="78"/>
      <c r="T22" s="81"/>
      <c r="U22" s="77"/>
      <c r="V22" s="78"/>
      <c r="W22" s="82"/>
      <c r="X22" s="78"/>
      <c r="Y22" s="81"/>
      <c r="Z22" s="77"/>
      <c r="AA22" s="78"/>
      <c r="AB22" s="82"/>
      <c r="AC22" s="78"/>
      <c r="AD22" s="81"/>
      <c r="AE22" s="77"/>
      <c r="AF22" s="78"/>
      <c r="AG22" s="82"/>
      <c r="AH22" s="78"/>
      <c r="AI22" s="81"/>
      <c r="AJ22" s="77">
        <v>0</v>
      </c>
      <c r="AK22" s="82">
        <v>0</v>
      </c>
      <c r="AL22" s="82">
        <v>2</v>
      </c>
      <c r="AM22" s="78" t="s">
        <v>22</v>
      </c>
      <c r="AN22" s="81">
        <v>2</v>
      </c>
      <c r="AO22" s="365"/>
      <c r="AP22" s="366"/>
      <c r="AQ22" s="367"/>
      <c r="AR22" s="366"/>
      <c r="AS22" s="368"/>
      <c r="AT22" s="369"/>
    </row>
    <row r="23" spans="1:46" ht="15" customHeight="1">
      <c r="A23" s="46"/>
      <c r="B23" s="474" t="s">
        <v>231</v>
      </c>
      <c r="C23" s="439"/>
      <c r="D23" s="133">
        <f>SUM(D24:D29)</f>
        <v>18</v>
      </c>
      <c r="E23" s="371">
        <f>SUM(E24:E29)</f>
        <v>24</v>
      </c>
      <c r="F23" s="133">
        <f>SUM(F24:F29)</f>
        <v>0</v>
      </c>
      <c r="G23" s="50">
        <f>SUM(G24:G29)</f>
        <v>0</v>
      </c>
      <c r="H23" s="50">
        <f>SUM(H24:H29)</f>
        <v>0</v>
      </c>
      <c r="I23" s="50"/>
      <c r="J23" s="134">
        <f>SUM(J24:J29)</f>
        <v>0</v>
      </c>
      <c r="K23" s="133">
        <f>SUM(K24:K29)</f>
        <v>0</v>
      </c>
      <c r="L23" s="50">
        <f>SUM(L24:L29)</f>
        <v>0</v>
      </c>
      <c r="M23" s="50">
        <f>SUM(M24:M29)</f>
        <v>0</v>
      </c>
      <c r="N23" s="50"/>
      <c r="O23" s="134">
        <f>SUM(O24:O29)</f>
        <v>0</v>
      </c>
      <c r="P23" s="133">
        <f>SUM(P24:P29)</f>
        <v>0</v>
      </c>
      <c r="Q23" s="50">
        <f>SUM(Q24:Q29)</f>
        <v>0</v>
      </c>
      <c r="R23" s="50">
        <f>SUM(R24:R29)</f>
        <v>0</v>
      </c>
      <c r="S23" s="50"/>
      <c r="T23" s="134">
        <f>SUM(T24:T29)</f>
        <v>0</v>
      </c>
      <c r="U23" s="133">
        <f>SUM(U24:U29)</f>
        <v>0</v>
      </c>
      <c r="V23" s="50">
        <f>SUM(V24:V29)</f>
        <v>0</v>
      </c>
      <c r="W23" s="50">
        <f>SUM(W24:W29)</f>
        <v>0</v>
      </c>
      <c r="X23" s="50"/>
      <c r="Y23" s="134">
        <f>SUM(Y24:Y29)</f>
        <v>0</v>
      </c>
      <c r="Z23" s="133">
        <f>SUM(Z24:Z29)</f>
        <v>2</v>
      </c>
      <c r="AA23" s="50">
        <f>SUM(AA24:AA29)</f>
        <v>0</v>
      </c>
      <c r="AB23" s="50">
        <f>SUM(AB24:AB29)</f>
        <v>4</v>
      </c>
      <c r="AC23" s="50"/>
      <c r="AD23" s="134">
        <f>SUM(AD24:AD29)</f>
        <v>8</v>
      </c>
      <c r="AE23" s="133">
        <f>SUM(AE24:AE29)</f>
        <v>2</v>
      </c>
      <c r="AF23" s="50">
        <f>SUM(AF24:AF29)</f>
        <v>0</v>
      </c>
      <c r="AG23" s="50">
        <f>SUM(AG24:AG29)</f>
        <v>4</v>
      </c>
      <c r="AH23" s="50"/>
      <c r="AI23" s="134">
        <f>SUM(AI24:AI29)</f>
        <v>8</v>
      </c>
      <c r="AJ23" s="133">
        <f>SUM(AJ24:AJ29)</f>
        <v>2</v>
      </c>
      <c r="AK23" s="50">
        <f>SUM(AK24:AK29)</f>
        <v>0</v>
      </c>
      <c r="AL23" s="50">
        <f>SUM(AL24:AL29)</f>
        <v>4</v>
      </c>
      <c r="AM23" s="50"/>
      <c r="AN23" s="134">
        <f>SUM(AN24:AN29)</f>
        <v>8</v>
      </c>
      <c r="AO23" s="256"/>
      <c r="AP23" s="359"/>
      <c r="AQ23" s="359"/>
      <c r="AR23" s="359"/>
      <c r="AS23" s="259"/>
      <c r="AT23" s="260"/>
    </row>
    <row r="24" spans="1:46" ht="15" customHeight="1">
      <c r="A24" s="57"/>
      <c r="B24" s="372" t="s">
        <v>232</v>
      </c>
      <c r="C24" s="271" t="s">
        <v>160</v>
      </c>
      <c r="D24" s="297">
        <v>4</v>
      </c>
      <c r="E24" s="155">
        <f t="shared" si="2"/>
        <v>5</v>
      </c>
      <c r="F24" s="62"/>
      <c r="G24" s="364"/>
      <c r="H24" s="63"/>
      <c r="I24" s="362"/>
      <c r="J24" s="363"/>
      <c r="K24" s="360"/>
      <c r="L24" s="63"/>
      <c r="M24" s="361"/>
      <c r="N24" s="362"/>
      <c r="O24" s="363"/>
      <c r="P24" s="62"/>
      <c r="Q24" s="63"/>
      <c r="R24" s="361"/>
      <c r="S24" s="362"/>
      <c r="T24" s="363"/>
      <c r="U24" s="62"/>
      <c r="V24" s="63"/>
      <c r="W24" s="361"/>
      <c r="X24" s="362"/>
      <c r="Y24" s="363"/>
      <c r="Z24" s="62">
        <v>2</v>
      </c>
      <c r="AA24" s="63">
        <v>0</v>
      </c>
      <c r="AB24" s="361">
        <v>2</v>
      </c>
      <c r="AC24" s="362" t="s">
        <v>22</v>
      </c>
      <c r="AD24" s="363">
        <v>5</v>
      </c>
      <c r="AE24" s="360"/>
      <c r="AF24" s="63"/>
      <c r="AG24" s="361"/>
      <c r="AH24" s="362"/>
      <c r="AI24" s="363"/>
      <c r="AJ24" s="62"/>
      <c r="AK24" s="263"/>
      <c r="AL24" s="361"/>
      <c r="AM24" s="362"/>
      <c r="AN24" s="363"/>
      <c r="AO24" s="199"/>
      <c r="AP24" s="373"/>
      <c r="AQ24" s="374"/>
      <c r="AR24" s="373"/>
      <c r="AS24" s="375"/>
      <c r="AT24" s="376"/>
    </row>
    <row r="25" spans="1:46" ht="15" customHeight="1">
      <c r="A25" s="74"/>
      <c r="B25" s="372" t="s">
        <v>233</v>
      </c>
      <c r="C25" s="271" t="s">
        <v>161</v>
      </c>
      <c r="D25" s="297">
        <v>2</v>
      </c>
      <c r="E25" s="155">
        <f t="shared" si="2"/>
        <v>3</v>
      </c>
      <c r="F25" s="77"/>
      <c r="G25" s="82"/>
      <c r="H25" s="82"/>
      <c r="I25" s="78"/>
      <c r="J25" s="81"/>
      <c r="K25" s="77"/>
      <c r="L25" s="82"/>
      <c r="M25" s="82"/>
      <c r="N25" s="78"/>
      <c r="O25" s="81"/>
      <c r="P25" s="370"/>
      <c r="Q25" s="362"/>
      <c r="R25" s="361"/>
      <c r="S25" s="362"/>
      <c r="T25" s="363"/>
      <c r="U25" s="370"/>
      <c r="V25" s="362"/>
      <c r="W25" s="361"/>
      <c r="X25" s="362"/>
      <c r="Y25" s="363"/>
      <c r="Z25" s="370">
        <v>0</v>
      </c>
      <c r="AA25" s="362">
        <v>0</v>
      </c>
      <c r="AB25" s="361">
        <v>2</v>
      </c>
      <c r="AC25" s="362" t="s">
        <v>22</v>
      </c>
      <c r="AD25" s="363">
        <v>3</v>
      </c>
      <c r="AE25" s="360"/>
      <c r="AF25" s="362"/>
      <c r="AG25" s="361"/>
      <c r="AH25" s="362"/>
      <c r="AI25" s="363"/>
      <c r="AJ25" s="370"/>
      <c r="AK25" s="361"/>
      <c r="AL25" s="361"/>
      <c r="AM25" s="362"/>
      <c r="AN25" s="363"/>
      <c r="AO25" s="365"/>
      <c r="AP25" s="366"/>
      <c r="AQ25" s="367"/>
      <c r="AR25" s="366"/>
      <c r="AS25" s="368"/>
      <c r="AT25" s="369"/>
    </row>
    <row r="26" spans="1:46" ht="15" customHeight="1">
      <c r="A26" s="74"/>
      <c r="B26" s="372" t="s">
        <v>234</v>
      </c>
      <c r="C26" s="271" t="s">
        <v>162</v>
      </c>
      <c r="D26" s="297">
        <v>4</v>
      </c>
      <c r="E26" s="155">
        <f t="shared" si="2"/>
        <v>5</v>
      </c>
      <c r="F26" s="77"/>
      <c r="G26" s="82"/>
      <c r="H26" s="82"/>
      <c r="I26" s="78"/>
      <c r="J26" s="81"/>
      <c r="K26" s="77"/>
      <c r="L26" s="82"/>
      <c r="M26" s="82"/>
      <c r="N26" s="78"/>
      <c r="O26" s="81"/>
      <c r="P26" s="370"/>
      <c r="Q26" s="362"/>
      <c r="R26" s="361"/>
      <c r="S26" s="362"/>
      <c r="T26" s="363"/>
      <c r="U26" s="370"/>
      <c r="V26" s="362"/>
      <c r="W26" s="361"/>
      <c r="X26" s="362"/>
      <c r="Y26" s="363"/>
      <c r="Z26" s="370"/>
      <c r="AA26" s="362"/>
      <c r="AB26" s="361"/>
      <c r="AC26" s="362"/>
      <c r="AD26" s="363"/>
      <c r="AE26" s="360">
        <v>2</v>
      </c>
      <c r="AF26" s="362">
        <v>0</v>
      </c>
      <c r="AG26" s="361">
        <v>2</v>
      </c>
      <c r="AH26" s="362" t="s">
        <v>19</v>
      </c>
      <c r="AI26" s="363">
        <v>5</v>
      </c>
      <c r="AJ26" s="370"/>
      <c r="AK26" s="361"/>
      <c r="AL26" s="361"/>
      <c r="AM26" s="362"/>
      <c r="AN26" s="363"/>
      <c r="AO26" s="365" t="s">
        <v>9</v>
      </c>
      <c r="AP26" s="366"/>
      <c r="AQ26" s="367"/>
      <c r="AR26" s="366"/>
      <c r="AS26" s="368"/>
      <c r="AT26" s="369"/>
    </row>
    <row r="27" spans="1:46" ht="15" customHeight="1">
      <c r="A27" s="74"/>
      <c r="B27" s="372" t="s">
        <v>235</v>
      </c>
      <c r="C27" s="271" t="s">
        <v>163</v>
      </c>
      <c r="D27" s="297">
        <v>2</v>
      </c>
      <c r="E27" s="155">
        <f t="shared" si="2"/>
        <v>3</v>
      </c>
      <c r="F27" s="77"/>
      <c r="G27" s="78"/>
      <c r="H27" s="82"/>
      <c r="I27" s="78"/>
      <c r="J27" s="81"/>
      <c r="K27" s="77"/>
      <c r="L27" s="82"/>
      <c r="M27" s="82"/>
      <c r="N27" s="78"/>
      <c r="O27" s="81"/>
      <c r="P27" s="77"/>
      <c r="Q27" s="78"/>
      <c r="R27" s="82"/>
      <c r="S27" s="78"/>
      <c r="T27" s="81"/>
      <c r="U27" s="77"/>
      <c r="V27" s="78"/>
      <c r="W27" s="82"/>
      <c r="X27" s="78"/>
      <c r="Y27" s="81"/>
      <c r="Z27" s="77"/>
      <c r="AA27" s="78"/>
      <c r="AB27" s="82"/>
      <c r="AC27" s="78"/>
      <c r="AD27" s="81"/>
      <c r="AE27" s="77">
        <v>0</v>
      </c>
      <c r="AF27" s="78">
        <v>0</v>
      </c>
      <c r="AG27" s="82">
        <v>2</v>
      </c>
      <c r="AH27" s="78" t="s">
        <v>22</v>
      </c>
      <c r="AI27" s="81">
        <v>3</v>
      </c>
      <c r="AJ27" s="77"/>
      <c r="AK27" s="82"/>
      <c r="AL27" s="82"/>
      <c r="AM27" s="78"/>
      <c r="AN27" s="81"/>
      <c r="AO27" s="365" t="s">
        <v>10</v>
      </c>
      <c r="AP27" s="366"/>
      <c r="AQ27" s="367"/>
      <c r="AR27" s="366"/>
      <c r="AS27" s="368"/>
      <c r="AT27" s="369"/>
    </row>
    <row r="28" spans="1:46" ht="16.5" customHeight="1">
      <c r="A28" s="74"/>
      <c r="B28" s="372" t="s">
        <v>236</v>
      </c>
      <c r="C28" s="271" t="s">
        <v>164</v>
      </c>
      <c r="D28" s="297">
        <v>4</v>
      </c>
      <c r="E28" s="155">
        <f t="shared" si="2"/>
        <v>5</v>
      </c>
      <c r="F28" s="77"/>
      <c r="G28" s="78"/>
      <c r="H28" s="82"/>
      <c r="I28" s="78"/>
      <c r="J28" s="81"/>
      <c r="K28" s="77"/>
      <c r="L28" s="82"/>
      <c r="M28" s="82"/>
      <c r="N28" s="78"/>
      <c r="O28" s="81"/>
      <c r="P28" s="77"/>
      <c r="Q28" s="78"/>
      <c r="R28" s="82"/>
      <c r="S28" s="78"/>
      <c r="T28" s="81"/>
      <c r="U28" s="77"/>
      <c r="V28" s="78"/>
      <c r="W28" s="82"/>
      <c r="X28" s="78"/>
      <c r="Y28" s="81"/>
      <c r="Z28" s="77"/>
      <c r="AA28" s="78"/>
      <c r="AB28" s="82"/>
      <c r="AC28" s="78"/>
      <c r="AD28" s="81"/>
      <c r="AE28" s="77"/>
      <c r="AF28" s="78"/>
      <c r="AG28" s="82"/>
      <c r="AH28" s="78"/>
      <c r="AI28" s="81"/>
      <c r="AJ28" s="77">
        <v>2</v>
      </c>
      <c r="AK28" s="82">
        <v>0</v>
      </c>
      <c r="AL28" s="82">
        <v>2</v>
      </c>
      <c r="AM28" s="78" t="s">
        <v>19</v>
      </c>
      <c r="AN28" s="81">
        <v>5</v>
      </c>
      <c r="AO28" s="365" t="s">
        <v>11</v>
      </c>
      <c r="AP28" s="366"/>
      <c r="AQ28" s="367"/>
      <c r="AR28" s="366"/>
      <c r="AS28" s="368"/>
      <c r="AT28" s="369"/>
    </row>
    <row r="29" spans="1:46" ht="17.25" customHeight="1">
      <c r="A29" s="74"/>
      <c r="B29" s="372" t="s">
        <v>237</v>
      </c>
      <c r="C29" s="271" t="s">
        <v>165</v>
      </c>
      <c r="D29" s="297">
        <v>2</v>
      </c>
      <c r="E29" s="155">
        <f t="shared" si="2"/>
        <v>3</v>
      </c>
      <c r="F29" s="77"/>
      <c r="G29" s="78"/>
      <c r="H29" s="82"/>
      <c r="I29" s="78"/>
      <c r="J29" s="81"/>
      <c r="K29" s="77"/>
      <c r="L29" s="82"/>
      <c r="M29" s="82"/>
      <c r="N29" s="78"/>
      <c r="O29" s="81"/>
      <c r="P29" s="77"/>
      <c r="Q29" s="78"/>
      <c r="R29" s="82"/>
      <c r="S29" s="78"/>
      <c r="T29" s="81"/>
      <c r="U29" s="77"/>
      <c r="V29" s="78"/>
      <c r="W29" s="82"/>
      <c r="X29" s="78"/>
      <c r="Y29" s="81"/>
      <c r="Z29" s="77"/>
      <c r="AA29" s="78"/>
      <c r="AB29" s="82"/>
      <c r="AC29" s="78"/>
      <c r="AD29" s="81"/>
      <c r="AE29" s="77"/>
      <c r="AF29" s="78"/>
      <c r="AG29" s="82"/>
      <c r="AH29" s="78"/>
      <c r="AI29" s="81"/>
      <c r="AJ29" s="77">
        <v>0</v>
      </c>
      <c r="AK29" s="82">
        <v>0</v>
      </c>
      <c r="AL29" s="82">
        <v>2</v>
      </c>
      <c r="AM29" s="78" t="s">
        <v>22</v>
      </c>
      <c r="AN29" s="81">
        <v>3</v>
      </c>
      <c r="AO29" s="365" t="s">
        <v>12</v>
      </c>
      <c r="AP29" s="366"/>
      <c r="AQ29" s="367"/>
      <c r="AR29" s="366"/>
      <c r="AS29" s="368"/>
      <c r="AT29" s="369"/>
    </row>
    <row r="30" spans="1:46" ht="15" customHeight="1">
      <c r="A30" s="46"/>
      <c r="B30" s="474" t="s">
        <v>166</v>
      </c>
      <c r="C30" s="476"/>
      <c r="D30" s="133">
        <f>SUM(D31:D37)</f>
        <v>18</v>
      </c>
      <c r="E30" s="371">
        <f>SUM(E31:E37)</f>
        <v>24</v>
      </c>
      <c r="F30" s="133">
        <f>SUM(F31:F43)</f>
        <v>0</v>
      </c>
      <c r="G30" s="50">
        <f>SUM(G31:G43)</f>
        <v>0</v>
      </c>
      <c r="H30" s="50">
        <f>SUM(H31:H43)</f>
        <v>0</v>
      </c>
      <c r="I30" s="50"/>
      <c r="J30" s="134">
        <f>SUM(J31:J43)</f>
        <v>0</v>
      </c>
      <c r="K30" s="133">
        <f>SUM(K31:K43)</f>
        <v>0</v>
      </c>
      <c r="L30" s="50">
        <f>SUM(L31:L43)</f>
        <v>0</v>
      </c>
      <c r="M30" s="50">
        <f>SUM(M31:M43)</f>
        <v>0</v>
      </c>
      <c r="N30" s="50"/>
      <c r="O30" s="134">
        <f>SUM(O31:O43)</f>
        <v>0</v>
      </c>
      <c r="P30" s="133">
        <f>SUM(P31:P43)</f>
        <v>0</v>
      </c>
      <c r="Q30" s="50">
        <f>SUM(Q31:Q43)</f>
        <v>0</v>
      </c>
      <c r="R30" s="50">
        <f>SUM(R31:R43)</f>
        <v>0</v>
      </c>
      <c r="S30" s="50"/>
      <c r="T30" s="134">
        <f>SUM(T31:T43)</f>
        <v>0</v>
      </c>
      <c r="U30" s="133">
        <f>SUM(U31:U43)</f>
        <v>0</v>
      </c>
      <c r="V30" s="50">
        <f>SUM(V31:V43)</f>
        <v>0</v>
      </c>
      <c r="W30" s="50">
        <f>SUM(W31:W43)</f>
        <v>0</v>
      </c>
      <c r="X30" s="50"/>
      <c r="Y30" s="134">
        <f>SUM(Y31:Y43)</f>
        <v>0</v>
      </c>
      <c r="Z30" s="133">
        <f>SUM(Z31:Z41)</f>
        <v>2</v>
      </c>
      <c r="AA30" s="50">
        <f>SUM(AA31:AA41)</f>
        <v>0</v>
      </c>
      <c r="AB30" s="50">
        <f>SUM(AB31:AB41)</f>
        <v>4</v>
      </c>
      <c r="AC30" s="50"/>
      <c r="AD30" s="134">
        <f>SUM(AD31:AD41)</f>
        <v>8</v>
      </c>
      <c r="AE30" s="133">
        <f>SUM(AE31:AE41)</f>
        <v>6</v>
      </c>
      <c r="AF30" s="50">
        <f>SUM(AF31:AF41)</f>
        <v>0</v>
      </c>
      <c r="AG30" s="50">
        <f>SUM(AG31:AG41)</f>
        <v>6</v>
      </c>
      <c r="AH30" s="50"/>
      <c r="AI30" s="134">
        <f>SUM(AI31:AI41)</f>
        <v>16</v>
      </c>
      <c r="AJ30" s="133">
        <f>SUM(AJ31:AJ41)</f>
        <v>6</v>
      </c>
      <c r="AK30" s="50">
        <f>SUM(AK31:AK41)</f>
        <v>0</v>
      </c>
      <c r="AL30" s="50">
        <f>SUM(AL31:AL41)</f>
        <v>4</v>
      </c>
      <c r="AM30" s="50"/>
      <c r="AN30" s="134">
        <f>SUM(AN31:AN41)</f>
        <v>13</v>
      </c>
      <c r="AO30" s="256"/>
      <c r="AP30" s="359"/>
      <c r="AQ30" s="359"/>
      <c r="AR30" s="359"/>
      <c r="AS30" s="259"/>
      <c r="AT30" s="260"/>
    </row>
    <row r="31" spans="1:46" ht="15" customHeight="1">
      <c r="A31" s="74"/>
      <c r="B31" s="372" t="s">
        <v>238</v>
      </c>
      <c r="C31" s="89" t="s">
        <v>167</v>
      </c>
      <c r="D31" s="297">
        <v>4</v>
      </c>
      <c r="E31" s="155">
        <f t="shared" si="2"/>
        <v>5</v>
      </c>
      <c r="F31" s="77"/>
      <c r="G31" s="82"/>
      <c r="H31" s="82"/>
      <c r="I31" s="78"/>
      <c r="J31" s="81"/>
      <c r="K31" s="77"/>
      <c r="L31" s="82"/>
      <c r="M31" s="82"/>
      <c r="N31" s="78"/>
      <c r="O31" s="81"/>
      <c r="P31" s="370"/>
      <c r="Q31" s="362"/>
      <c r="R31" s="361"/>
      <c r="S31" s="362"/>
      <c r="T31" s="363"/>
      <c r="U31" s="370"/>
      <c r="V31" s="362"/>
      <c r="W31" s="361"/>
      <c r="X31" s="362"/>
      <c r="Y31" s="363"/>
      <c r="Z31" s="370">
        <v>2</v>
      </c>
      <c r="AA31" s="362">
        <v>0</v>
      </c>
      <c r="AB31" s="361">
        <v>2</v>
      </c>
      <c r="AC31" s="362" t="s">
        <v>19</v>
      </c>
      <c r="AD31" s="363">
        <v>5</v>
      </c>
      <c r="AE31" s="360"/>
      <c r="AF31" s="362"/>
      <c r="AG31" s="361"/>
      <c r="AH31" s="362"/>
      <c r="AI31" s="363"/>
      <c r="AJ31" s="370"/>
      <c r="AK31" s="361"/>
      <c r="AL31" s="361"/>
      <c r="AM31" s="362"/>
      <c r="AN31" s="363"/>
      <c r="AO31" s="365"/>
      <c r="AP31" s="366"/>
      <c r="AQ31" s="367"/>
      <c r="AR31" s="366"/>
      <c r="AS31" s="368"/>
      <c r="AT31" s="369"/>
    </row>
    <row r="32" spans="1:46" ht="15" customHeight="1">
      <c r="A32" s="74"/>
      <c r="B32" s="372" t="s">
        <v>239</v>
      </c>
      <c r="C32" s="271" t="s">
        <v>161</v>
      </c>
      <c r="D32" s="297">
        <v>2</v>
      </c>
      <c r="E32" s="155">
        <f t="shared" si="2"/>
        <v>3</v>
      </c>
      <c r="F32" s="77"/>
      <c r="G32" s="82"/>
      <c r="H32" s="82"/>
      <c r="I32" s="78"/>
      <c r="J32" s="81"/>
      <c r="K32" s="77"/>
      <c r="L32" s="82"/>
      <c r="M32" s="82"/>
      <c r="N32" s="78"/>
      <c r="O32" s="81"/>
      <c r="P32" s="370"/>
      <c r="Q32" s="362"/>
      <c r="R32" s="361"/>
      <c r="S32" s="362"/>
      <c r="T32" s="363"/>
      <c r="U32" s="370"/>
      <c r="V32" s="362"/>
      <c r="W32" s="361"/>
      <c r="X32" s="362"/>
      <c r="Y32" s="363"/>
      <c r="Z32" s="370">
        <v>0</v>
      </c>
      <c r="AA32" s="362">
        <v>0</v>
      </c>
      <c r="AB32" s="361">
        <v>2</v>
      </c>
      <c r="AC32" s="362" t="s">
        <v>22</v>
      </c>
      <c r="AD32" s="363">
        <v>3</v>
      </c>
      <c r="AE32" s="360"/>
      <c r="AF32" s="362"/>
      <c r="AG32" s="361"/>
      <c r="AH32" s="362"/>
      <c r="AI32" s="363"/>
      <c r="AJ32" s="370"/>
      <c r="AK32" s="361"/>
      <c r="AL32" s="361"/>
      <c r="AM32" s="362"/>
      <c r="AN32" s="363"/>
      <c r="AO32" s="365"/>
      <c r="AP32" s="366"/>
      <c r="AQ32" s="367"/>
      <c r="AR32" s="366"/>
      <c r="AS32" s="368"/>
      <c r="AT32" s="369"/>
    </row>
    <row r="33" spans="1:46" ht="15" customHeight="1">
      <c r="A33" s="74"/>
      <c r="B33" s="372" t="s">
        <v>240</v>
      </c>
      <c r="C33" s="271" t="s">
        <v>168</v>
      </c>
      <c r="D33" s="297">
        <v>2</v>
      </c>
      <c r="E33" s="155">
        <f t="shared" si="2"/>
        <v>3</v>
      </c>
      <c r="F33" s="77"/>
      <c r="G33" s="82"/>
      <c r="H33" s="82"/>
      <c r="I33" s="78"/>
      <c r="J33" s="81"/>
      <c r="K33" s="77"/>
      <c r="L33" s="82"/>
      <c r="M33" s="82"/>
      <c r="N33" s="78"/>
      <c r="O33" s="81"/>
      <c r="P33" s="370"/>
      <c r="Q33" s="362"/>
      <c r="R33" s="361"/>
      <c r="S33" s="362"/>
      <c r="T33" s="363"/>
      <c r="U33" s="370"/>
      <c r="V33" s="362"/>
      <c r="W33" s="361"/>
      <c r="X33" s="362"/>
      <c r="Y33" s="363"/>
      <c r="Z33" s="370"/>
      <c r="AA33" s="362"/>
      <c r="AB33" s="361"/>
      <c r="AC33" s="362"/>
      <c r="AD33" s="363"/>
      <c r="AE33" s="360"/>
      <c r="AF33" s="362"/>
      <c r="AG33" s="361"/>
      <c r="AH33" s="362"/>
      <c r="AI33" s="363"/>
      <c r="AJ33" s="370">
        <v>2</v>
      </c>
      <c r="AK33" s="361">
        <v>0</v>
      </c>
      <c r="AL33" s="361">
        <v>0</v>
      </c>
      <c r="AM33" s="362" t="s">
        <v>22</v>
      </c>
      <c r="AN33" s="363">
        <v>3</v>
      </c>
      <c r="AO33" s="365"/>
      <c r="AP33" s="366"/>
      <c r="AQ33" s="367"/>
      <c r="AR33" s="366"/>
      <c r="AS33" s="368"/>
      <c r="AT33" s="369"/>
    </row>
    <row r="34" spans="2:5" ht="15">
      <c r="B34" s="468" t="s">
        <v>169</v>
      </c>
      <c r="C34" s="469"/>
      <c r="E34" s="155"/>
    </row>
    <row r="35" spans="1:46" ht="15" customHeight="1">
      <c r="A35" s="74"/>
      <c r="B35" s="372" t="s">
        <v>241</v>
      </c>
      <c r="C35" s="271" t="s">
        <v>170</v>
      </c>
      <c r="D35" s="297">
        <v>2</v>
      </c>
      <c r="E35" s="155">
        <f t="shared" si="2"/>
        <v>3</v>
      </c>
      <c r="F35" s="77"/>
      <c r="G35" s="82"/>
      <c r="H35" s="82"/>
      <c r="I35" s="78"/>
      <c r="J35" s="81"/>
      <c r="K35" s="77"/>
      <c r="L35" s="82"/>
      <c r="M35" s="82"/>
      <c r="N35" s="78"/>
      <c r="O35" s="81"/>
      <c r="P35" s="370"/>
      <c r="Q35" s="362"/>
      <c r="R35" s="361"/>
      <c r="S35" s="362"/>
      <c r="T35" s="363"/>
      <c r="U35" s="370"/>
      <c r="V35" s="362"/>
      <c r="W35" s="361"/>
      <c r="X35" s="362"/>
      <c r="Y35" s="363"/>
      <c r="Z35" s="370"/>
      <c r="AA35" s="362"/>
      <c r="AB35" s="361"/>
      <c r="AC35" s="362"/>
      <c r="AD35" s="363"/>
      <c r="AE35" s="360">
        <v>2</v>
      </c>
      <c r="AF35" s="362">
        <v>0</v>
      </c>
      <c r="AG35" s="361">
        <v>0</v>
      </c>
      <c r="AH35" s="362" t="s">
        <v>19</v>
      </c>
      <c r="AI35" s="363">
        <v>3</v>
      </c>
      <c r="AJ35" s="370"/>
      <c r="AK35" s="361"/>
      <c r="AL35" s="361"/>
      <c r="AM35" s="362"/>
      <c r="AN35" s="363"/>
      <c r="AO35" s="365" t="s">
        <v>9</v>
      </c>
      <c r="AP35" s="366"/>
      <c r="AQ35" s="367"/>
      <c r="AR35" s="366"/>
      <c r="AS35" s="368"/>
      <c r="AT35" s="369"/>
    </row>
    <row r="36" spans="1:46" ht="15" customHeight="1">
      <c r="A36" s="74"/>
      <c r="B36" s="372" t="s">
        <v>242</v>
      </c>
      <c r="C36" s="271" t="s">
        <v>171</v>
      </c>
      <c r="D36" s="297">
        <v>4</v>
      </c>
      <c r="E36" s="155">
        <f t="shared" si="2"/>
        <v>5</v>
      </c>
      <c r="F36" s="77"/>
      <c r="G36" s="82"/>
      <c r="H36" s="82"/>
      <c r="I36" s="78"/>
      <c r="J36" s="81"/>
      <c r="K36" s="77"/>
      <c r="L36" s="82"/>
      <c r="M36" s="82"/>
      <c r="N36" s="78"/>
      <c r="O36" s="81"/>
      <c r="P36" s="370"/>
      <c r="Q36" s="362"/>
      <c r="R36" s="361"/>
      <c r="S36" s="362"/>
      <c r="T36" s="363"/>
      <c r="U36" s="370"/>
      <c r="V36" s="362"/>
      <c r="W36" s="361"/>
      <c r="X36" s="362"/>
      <c r="Y36" s="363"/>
      <c r="Z36" s="370"/>
      <c r="AA36" s="362"/>
      <c r="AB36" s="361"/>
      <c r="AC36" s="362"/>
      <c r="AD36" s="363"/>
      <c r="AE36" s="360">
        <v>2</v>
      </c>
      <c r="AF36" s="362">
        <v>0</v>
      </c>
      <c r="AG36" s="361">
        <v>2</v>
      </c>
      <c r="AH36" s="362" t="s">
        <v>22</v>
      </c>
      <c r="AI36" s="363">
        <v>5</v>
      </c>
      <c r="AJ36" s="370"/>
      <c r="AK36" s="361"/>
      <c r="AL36" s="361"/>
      <c r="AM36" s="362"/>
      <c r="AN36" s="363"/>
      <c r="AO36" s="365" t="s">
        <v>9</v>
      </c>
      <c r="AP36" s="366"/>
      <c r="AQ36" s="367"/>
      <c r="AR36" s="366"/>
      <c r="AS36" s="368"/>
      <c r="AT36" s="369"/>
    </row>
    <row r="37" spans="1:46" ht="15" customHeight="1">
      <c r="A37" s="74"/>
      <c r="B37" s="372" t="s">
        <v>243</v>
      </c>
      <c r="C37" s="271" t="s">
        <v>172</v>
      </c>
      <c r="D37" s="297">
        <v>4</v>
      </c>
      <c r="E37" s="155">
        <f t="shared" si="2"/>
        <v>5</v>
      </c>
      <c r="F37" s="77"/>
      <c r="G37" s="82"/>
      <c r="H37" s="82"/>
      <c r="I37" s="78"/>
      <c r="J37" s="81"/>
      <c r="K37" s="77"/>
      <c r="L37" s="82"/>
      <c r="M37" s="82"/>
      <c r="N37" s="78"/>
      <c r="O37" s="81"/>
      <c r="P37" s="370"/>
      <c r="Q37" s="362"/>
      <c r="R37" s="361"/>
      <c r="S37" s="362"/>
      <c r="T37" s="363"/>
      <c r="U37" s="370"/>
      <c r="V37" s="362"/>
      <c r="W37" s="361"/>
      <c r="X37" s="362"/>
      <c r="Y37" s="363"/>
      <c r="Z37" s="370"/>
      <c r="AA37" s="362"/>
      <c r="AB37" s="361"/>
      <c r="AC37" s="362"/>
      <c r="AD37" s="363"/>
      <c r="AE37" s="360"/>
      <c r="AF37" s="362"/>
      <c r="AG37" s="361"/>
      <c r="AH37" s="362"/>
      <c r="AI37" s="363"/>
      <c r="AJ37" s="370">
        <v>2</v>
      </c>
      <c r="AK37" s="361">
        <v>0</v>
      </c>
      <c r="AL37" s="361">
        <v>2</v>
      </c>
      <c r="AM37" s="362" t="s">
        <v>19</v>
      </c>
      <c r="AN37" s="363">
        <v>5</v>
      </c>
      <c r="AO37" s="365" t="s">
        <v>11</v>
      </c>
      <c r="AP37" s="366"/>
      <c r="AQ37" s="367"/>
      <c r="AR37" s="366"/>
      <c r="AS37" s="368"/>
      <c r="AT37" s="369"/>
    </row>
    <row r="38" spans="2:5" ht="15">
      <c r="B38" s="468" t="s">
        <v>173</v>
      </c>
      <c r="C38" s="469"/>
      <c r="E38" s="155"/>
    </row>
    <row r="39" spans="1:46" ht="15" customHeight="1">
      <c r="A39" s="74"/>
      <c r="B39" s="372" t="s">
        <v>244</v>
      </c>
      <c r="C39" s="271" t="s">
        <v>174</v>
      </c>
      <c r="D39" s="297">
        <v>4</v>
      </c>
      <c r="E39" s="155">
        <f t="shared" si="2"/>
        <v>5</v>
      </c>
      <c r="F39" s="77"/>
      <c r="G39" s="82"/>
      <c r="H39" s="82"/>
      <c r="I39" s="78"/>
      <c r="J39" s="81"/>
      <c r="K39" s="77"/>
      <c r="L39" s="82"/>
      <c r="M39" s="82"/>
      <c r="N39" s="78"/>
      <c r="O39" s="81"/>
      <c r="P39" s="370"/>
      <c r="Q39" s="362"/>
      <c r="R39" s="361"/>
      <c r="S39" s="362"/>
      <c r="T39" s="363"/>
      <c r="U39" s="370"/>
      <c r="V39" s="362"/>
      <c r="W39" s="361"/>
      <c r="X39" s="362"/>
      <c r="Y39" s="363"/>
      <c r="Z39" s="370"/>
      <c r="AA39" s="362"/>
      <c r="AB39" s="361"/>
      <c r="AC39" s="362"/>
      <c r="AD39" s="363"/>
      <c r="AE39" s="360">
        <v>2</v>
      </c>
      <c r="AF39" s="362">
        <v>0</v>
      </c>
      <c r="AG39" s="361">
        <v>2</v>
      </c>
      <c r="AH39" s="362" t="s">
        <v>19</v>
      </c>
      <c r="AI39" s="363">
        <v>5</v>
      </c>
      <c r="AJ39" s="370"/>
      <c r="AK39" s="361"/>
      <c r="AL39" s="361"/>
      <c r="AM39" s="362"/>
      <c r="AN39" s="363"/>
      <c r="AO39" s="365" t="s">
        <v>9</v>
      </c>
      <c r="AP39" s="366"/>
      <c r="AQ39" s="367"/>
      <c r="AR39" s="366"/>
      <c r="AS39" s="368"/>
      <c r="AT39" s="369"/>
    </row>
    <row r="40" spans="1:46" ht="15" customHeight="1">
      <c r="A40" s="74"/>
      <c r="B40" s="372" t="s">
        <v>245</v>
      </c>
      <c r="C40" s="271" t="s">
        <v>163</v>
      </c>
      <c r="D40" s="297">
        <v>2</v>
      </c>
      <c r="E40" s="155">
        <f t="shared" si="2"/>
        <v>3</v>
      </c>
      <c r="F40" s="77"/>
      <c r="G40" s="82"/>
      <c r="H40" s="82"/>
      <c r="I40" s="78"/>
      <c r="J40" s="81"/>
      <c r="K40" s="77"/>
      <c r="L40" s="82"/>
      <c r="M40" s="82"/>
      <c r="N40" s="78"/>
      <c r="O40" s="81"/>
      <c r="P40" s="370"/>
      <c r="Q40" s="362"/>
      <c r="R40" s="361"/>
      <c r="S40" s="362"/>
      <c r="T40" s="363"/>
      <c r="U40" s="370"/>
      <c r="V40" s="362"/>
      <c r="W40" s="361"/>
      <c r="X40" s="362"/>
      <c r="Y40" s="363"/>
      <c r="Z40" s="370"/>
      <c r="AA40" s="362"/>
      <c r="AB40" s="361"/>
      <c r="AC40" s="362"/>
      <c r="AD40" s="363"/>
      <c r="AE40" s="360">
        <v>0</v>
      </c>
      <c r="AF40" s="362">
        <v>0</v>
      </c>
      <c r="AG40" s="361">
        <v>2</v>
      </c>
      <c r="AH40" s="362" t="s">
        <v>22</v>
      </c>
      <c r="AI40" s="363">
        <v>3</v>
      </c>
      <c r="AJ40" s="370"/>
      <c r="AK40" s="361"/>
      <c r="AL40" s="361"/>
      <c r="AM40" s="362"/>
      <c r="AN40" s="363"/>
      <c r="AO40" s="365" t="s">
        <v>10</v>
      </c>
      <c r="AP40" s="366"/>
      <c r="AQ40" s="367"/>
      <c r="AR40" s="366"/>
      <c r="AS40" s="368"/>
      <c r="AT40" s="369"/>
    </row>
    <row r="41" spans="1:46" ht="15" customHeight="1" thickBot="1">
      <c r="A41" s="74"/>
      <c r="B41" s="372" t="s">
        <v>246</v>
      </c>
      <c r="C41" s="271" t="s">
        <v>175</v>
      </c>
      <c r="D41" s="297">
        <v>4</v>
      </c>
      <c r="E41" s="155">
        <f t="shared" si="2"/>
        <v>5</v>
      </c>
      <c r="F41" s="77"/>
      <c r="G41" s="82"/>
      <c r="H41" s="82"/>
      <c r="I41" s="78"/>
      <c r="J41" s="81"/>
      <c r="K41" s="77"/>
      <c r="L41" s="82"/>
      <c r="M41" s="82"/>
      <c r="N41" s="78"/>
      <c r="O41" s="81"/>
      <c r="P41" s="370"/>
      <c r="Q41" s="362"/>
      <c r="R41" s="361"/>
      <c r="S41" s="362"/>
      <c r="T41" s="363"/>
      <c r="U41" s="370"/>
      <c r="V41" s="362"/>
      <c r="W41" s="361"/>
      <c r="X41" s="362"/>
      <c r="Y41" s="363"/>
      <c r="Z41" s="370"/>
      <c r="AA41" s="362"/>
      <c r="AB41" s="361"/>
      <c r="AC41" s="362"/>
      <c r="AD41" s="363"/>
      <c r="AE41" s="360"/>
      <c r="AF41" s="362"/>
      <c r="AG41" s="361"/>
      <c r="AH41" s="362"/>
      <c r="AI41" s="363"/>
      <c r="AJ41" s="370">
        <v>2</v>
      </c>
      <c r="AK41" s="361">
        <v>0</v>
      </c>
      <c r="AL41" s="361">
        <v>2</v>
      </c>
      <c r="AM41" s="362" t="s">
        <v>19</v>
      </c>
      <c r="AN41" s="363">
        <v>5</v>
      </c>
      <c r="AO41" s="365"/>
      <c r="AP41" s="366"/>
      <c r="AQ41" s="367"/>
      <c r="AR41" s="366"/>
      <c r="AS41" s="368"/>
      <c r="AT41" s="369"/>
    </row>
    <row r="42" spans="2:46" ht="15" customHeight="1">
      <c r="B42" s="377"/>
      <c r="C42" s="378"/>
      <c r="D42" s="18"/>
      <c r="E42" s="379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0"/>
      <c r="AP42" s="13"/>
      <c r="AQ42" s="305"/>
      <c r="AR42" s="13"/>
      <c r="AS42" s="305"/>
      <c r="AT42" s="13"/>
    </row>
    <row r="43" spans="1:46" ht="15" customHeight="1">
      <c r="A43" s="380" t="s">
        <v>176</v>
      </c>
      <c r="B43" s="326"/>
      <c r="C43" s="185"/>
      <c r="D43" s="186"/>
      <c r="E43" s="327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0"/>
      <c r="AP43" s="13"/>
      <c r="AQ43" s="305"/>
      <c r="AR43" s="13"/>
      <c r="AS43" s="305"/>
      <c r="AT43" s="13"/>
    </row>
    <row r="44" spans="1:46" ht="15" customHeight="1">
      <c r="A44" s="10"/>
      <c r="B44" s="326"/>
      <c r="C44" s="185"/>
      <c r="D44" s="186"/>
      <c r="E44" s="327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0"/>
      <c r="AP44" s="13"/>
      <c r="AQ44" s="305"/>
      <c r="AR44" s="13"/>
      <c r="AS44" s="305"/>
      <c r="AT44" s="13"/>
    </row>
    <row r="45" spans="1:46" ht="15" customHeight="1">
      <c r="A45" s="10"/>
      <c r="B45" s="326"/>
      <c r="C45" s="185"/>
      <c r="D45" s="186"/>
      <c r="E45" s="327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0"/>
      <c r="AP45" s="13"/>
      <c r="AQ45" s="305"/>
      <c r="AR45" s="13"/>
      <c r="AS45" s="305"/>
      <c r="AT45" s="13"/>
    </row>
    <row r="46" spans="1:41" ht="15" customHeight="1">
      <c r="A46" s="13"/>
      <c r="B46" s="326"/>
      <c r="C46" s="185"/>
      <c r="D46" s="186"/>
      <c r="E46" s="327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0"/>
    </row>
    <row r="47" spans="1:46" ht="15" customHeight="1" thickBot="1">
      <c r="A47" s="440" t="s">
        <v>1</v>
      </c>
      <c r="B47" s="448"/>
      <c r="C47" s="448"/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48"/>
      <c r="P47" s="448"/>
      <c r="Q47" s="448"/>
      <c r="R47" s="448"/>
      <c r="S47" s="448"/>
      <c r="T47" s="448"/>
      <c r="U47" s="448"/>
      <c r="V47" s="448"/>
      <c r="W47" s="448"/>
      <c r="X47" s="448"/>
      <c r="Y47" s="448"/>
      <c r="Z47" s="448"/>
      <c r="AA47" s="448"/>
      <c r="AB47" s="448"/>
      <c r="AC47" s="448"/>
      <c r="AD47" s="448"/>
      <c r="AE47" s="448"/>
      <c r="AF47" s="448"/>
      <c r="AG47" s="448"/>
      <c r="AH47" s="448"/>
      <c r="AI47" s="448"/>
      <c r="AJ47" s="448"/>
      <c r="AK47" s="448"/>
      <c r="AL47" s="448"/>
      <c r="AM47" s="448"/>
      <c r="AN47" s="448"/>
      <c r="AO47" s="448"/>
      <c r="AP47" s="448"/>
      <c r="AQ47" s="448"/>
      <c r="AR47" s="448"/>
      <c r="AS47" s="448"/>
      <c r="AT47" s="448"/>
    </row>
    <row r="48" spans="1:46" ht="15" customHeight="1">
      <c r="A48" s="14"/>
      <c r="B48" s="477" t="s">
        <v>2</v>
      </c>
      <c r="C48" s="433" t="s">
        <v>3</v>
      </c>
      <c r="D48" s="15" t="s">
        <v>4</v>
      </c>
      <c r="E48" s="255" t="s">
        <v>151</v>
      </c>
      <c r="F48" s="435" t="s">
        <v>6</v>
      </c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6"/>
      <c r="AA48" s="436"/>
      <c r="AB48" s="436"/>
      <c r="AC48" s="436"/>
      <c r="AD48" s="436"/>
      <c r="AE48" s="436"/>
      <c r="AF48" s="436"/>
      <c r="AG48" s="436"/>
      <c r="AH48" s="436"/>
      <c r="AI48" s="436"/>
      <c r="AJ48" s="17"/>
      <c r="AK48" s="17"/>
      <c r="AL48" s="17"/>
      <c r="AM48" s="18"/>
      <c r="AN48" s="19"/>
      <c r="AO48" s="464"/>
      <c r="AP48" s="466" t="s">
        <v>7</v>
      </c>
      <c r="AQ48" s="455"/>
      <c r="AR48" s="453" t="s">
        <v>7</v>
      </c>
      <c r="AS48" s="455"/>
      <c r="AT48" s="453" t="s">
        <v>7</v>
      </c>
    </row>
    <row r="49" spans="1:46" ht="15" customHeight="1" thickBot="1">
      <c r="A49" s="24"/>
      <c r="B49" s="478"/>
      <c r="C49" s="450"/>
      <c r="D49" s="23" t="s">
        <v>8</v>
      </c>
      <c r="E49" s="23"/>
      <c r="F49" s="25"/>
      <c r="G49" s="26"/>
      <c r="H49" s="26" t="s">
        <v>9</v>
      </c>
      <c r="I49" s="26"/>
      <c r="J49" s="27"/>
      <c r="K49" s="26"/>
      <c r="L49" s="26"/>
      <c r="M49" s="26" t="s">
        <v>10</v>
      </c>
      <c r="N49" s="26"/>
      <c r="O49" s="27"/>
      <c r="P49" s="26"/>
      <c r="Q49" s="26"/>
      <c r="R49" s="28" t="s">
        <v>11</v>
      </c>
      <c r="S49" s="26"/>
      <c r="T49" s="27"/>
      <c r="U49" s="26"/>
      <c r="V49" s="26"/>
      <c r="W49" s="28" t="s">
        <v>12</v>
      </c>
      <c r="X49" s="26"/>
      <c r="Y49" s="27"/>
      <c r="Z49" s="26"/>
      <c r="AA49" s="26"/>
      <c r="AB49" s="28" t="s">
        <v>13</v>
      </c>
      <c r="AC49" s="26"/>
      <c r="AD49" s="27"/>
      <c r="AE49" s="25"/>
      <c r="AF49" s="26"/>
      <c r="AG49" s="26" t="s">
        <v>14</v>
      </c>
      <c r="AH49" s="26"/>
      <c r="AI49" s="29"/>
      <c r="AJ49" s="25"/>
      <c r="AK49" s="26"/>
      <c r="AL49" s="26" t="s">
        <v>15</v>
      </c>
      <c r="AM49" s="26"/>
      <c r="AN49" s="27"/>
      <c r="AO49" s="465"/>
      <c r="AP49" s="467"/>
      <c r="AQ49" s="456"/>
      <c r="AR49" s="454"/>
      <c r="AS49" s="456"/>
      <c r="AT49" s="454"/>
    </row>
    <row r="50" spans="1:46" ht="27.75" customHeight="1">
      <c r="A50" s="3"/>
      <c r="B50" s="34"/>
      <c r="C50" s="35"/>
      <c r="D50" s="36"/>
      <c r="E50" s="186"/>
      <c r="F50" s="37" t="s">
        <v>52</v>
      </c>
      <c r="G50" s="38" t="s">
        <v>53</v>
      </c>
      <c r="H50" s="38" t="s">
        <v>54</v>
      </c>
      <c r="I50" s="38" t="s">
        <v>55</v>
      </c>
      <c r="J50" s="39" t="s">
        <v>56</v>
      </c>
      <c r="K50" s="37" t="s">
        <v>52</v>
      </c>
      <c r="L50" s="38" t="s">
        <v>53</v>
      </c>
      <c r="M50" s="38" t="s">
        <v>54</v>
      </c>
      <c r="N50" s="38" t="s">
        <v>55</v>
      </c>
      <c r="O50" s="39" t="s">
        <v>56</v>
      </c>
      <c r="P50" s="37" t="s">
        <v>52</v>
      </c>
      <c r="Q50" s="38" t="s">
        <v>53</v>
      </c>
      <c r="R50" s="38" t="s">
        <v>54</v>
      </c>
      <c r="S50" s="38" t="s">
        <v>55</v>
      </c>
      <c r="T50" s="39" t="s">
        <v>56</v>
      </c>
      <c r="U50" s="37" t="s">
        <v>52</v>
      </c>
      <c r="V50" s="38" t="s">
        <v>53</v>
      </c>
      <c r="W50" s="38" t="s">
        <v>54</v>
      </c>
      <c r="X50" s="38" t="s">
        <v>55</v>
      </c>
      <c r="Y50" s="39" t="s">
        <v>56</v>
      </c>
      <c r="Z50" s="37" t="s">
        <v>52</v>
      </c>
      <c r="AA50" s="38" t="s">
        <v>53</v>
      </c>
      <c r="AB50" s="38" t="s">
        <v>54</v>
      </c>
      <c r="AC50" s="38" t="s">
        <v>55</v>
      </c>
      <c r="AD50" s="39" t="s">
        <v>56</v>
      </c>
      <c r="AE50" s="37" t="s">
        <v>52</v>
      </c>
      <c r="AF50" s="38" t="s">
        <v>53</v>
      </c>
      <c r="AG50" s="38" t="s">
        <v>54</v>
      </c>
      <c r="AH50" s="38" t="s">
        <v>55</v>
      </c>
      <c r="AI50" s="39" t="s">
        <v>56</v>
      </c>
      <c r="AJ50" s="40" t="s">
        <v>52</v>
      </c>
      <c r="AK50" s="10" t="s">
        <v>53</v>
      </c>
      <c r="AL50" s="10" t="s">
        <v>54</v>
      </c>
      <c r="AM50" s="10" t="s">
        <v>55</v>
      </c>
      <c r="AN50" s="41" t="s">
        <v>56</v>
      </c>
      <c r="AO50" s="199"/>
      <c r="AP50" s="381" t="s">
        <v>2</v>
      </c>
      <c r="AQ50" s="44"/>
      <c r="AR50" s="43" t="s">
        <v>2</v>
      </c>
      <c r="AS50" s="44"/>
      <c r="AT50" s="43" t="s">
        <v>2</v>
      </c>
    </row>
    <row r="51" spans="1:46" ht="15" customHeight="1">
      <c r="A51" s="46"/>
      <c r="B51" s="474" t="s">
        <v>247</v>
      </c>
      <c r="C51" s="475"/>
      <c r="D51" s="133">
        <f>SUM(D52:D61)</f>
        <v>18</v>
      </c>
      <c r="E51" s="371">
        <f>SUM(E52:E61)</f>
        <v>24</v>
      </c>
      <c r="F51" s="133">
        <f>SUM(F53:F65)</f>
        <v>0</v>
      </c>
      <c r="G51" s="50">
        <f>SUM(G53:G65)</f>
        <v>0</v>
      </c>
      <c r="H51" s="50">
        <f>SUM(H53:H65)</f>
        <v>0</v>
      </c>
      <c r="I51" s="50"/>
      <c r="J51" s="134">
        <f>SUM(J53:J65)</f>
        <v>0</v>
      </c>
      <c r="K51" s="133">
        <f>SUM(K53:K65)</f>
        <v>0</v>
      </c>
      <c r="L51" s="50">
        <f>SUM(L53:L65)</f>
        <v>0</v>
      </c>
      <c r="M51" s="50">
        <f>SUM(M53:M65)</f>
        <v>0</v>
      </c>
      <c r="N51" s="50"/>
      <c r="O51" s="134">
        <f>SUM(O53:O65)</f>
        <v>0</v>
      </c>
      <c r="P51" s="133">
        <f>SUM(P53:P65)</f>
        <v>0</v>
      </c>
      <c r="Q51" s="50">
        <f>SUM(Q53:Q65)</f>
        <v>0</v>
      </c>
      <c r="R51" s="50">
        <f>SUM(R53:R65)</f>
        <v>0</v>
      </c>
      <c r="S51" s="50"/>
      <c r="T51" s="134">
        <f>SUM(T53:T65)</f>
        <v>0</v>
      </c>
      <c r="U51" s="133">
        <f>SUM(U53:U65)</f>
        <v>0</v>
      </c>
      <c r="V51" s="50">
        <f>SUM(V53:V65)</f>
        <v>0</v>
      </c>
      <c r="W51" s="50">
        <f>SUM(W53:W65)</f>
        <v>0</v>
      </c>
      <c r="X51" s="50"/>
      <c r="Y51" s="134">
        <f>SUM(Y53:Y65)</f>
        <v>0</v>
      </c>
      <c r="Z51" s="133">
        <f>SUM(Z53:Z65)</f>
        <v>3</v>
      </c>
      <c r="AA51" s="50">
        <f>SUM(AA53:AA65)</f>
        <v>0</v>
      </c>
      <c r="AB51" s="50">
        <f>SUM(AB53:AB65)</f>
        <v>2</v>
      </c>
      <c r="AC51" s="50"/>
      <c r="AD51" s="134">
        <f>SUM(AD53:AD65)</f>
        <v>6</v>
      </c>
      <c r="AE51" s="133">
        <f>SUM(AE53:AE65)</f>
        <v>2</v>
      </c>
      <c r="AF51" s="50">
        <f>SUM(AF53:AF65)</f>
        <v>0</v>
      </c>
      <c r="AG51" s="50">
        <f>SUM(AG53:AG65)</f>
        <v>5</v>
      </c>
      <c r="AH51" s="50"/>
      <c r="AI51" s="134">
        <f>SUM(AI53:AI65)</f>
        <v>10</v>
      </c>
      <c r="AJ51" s="133">
        <f>SUM(AJ53:AJ65)</f>
        <v>4</v>
      </c>
      <c r="AK51" s="50">
        <f>SUM(AK53:AK65)</f>
        <v>0</v>
      </c>
      <c r="AL51" s="50">
        <f>SUM(AL53:AL65)</f>
        <v>6</v>
      </c>
      <c r="AM51" s="50"/>
      <c r="AN51" s="133">
        <f>SUM(AN53:AN65)</f>
        <v>14</v>
      </c>
      <c r="AO51" s="256"/>
      <c r="AP51" s="257"/>
      <c r="AQ51" s="258"/>
      <c r="AR51" s="257"/>
      <c r="AS51" s="259"/>
      <c r="AT51" s="260"/>
    </row>
    <row r="52" spans="1:46" ht="15" customHeight="1">
      <c r="A52" s="74"/>
      <c r="B52" s="372" t="s">
        <v>248</v>
      </c>
      <c r="C52" s="271" t="s">
        <v>177</v>
      </c>
      <c r="D52" s="297">
        <v>2</v>
      </c>
      <c r="E52" s="382">
        <f aca="true" t="shared" si="3" ref="E52:E61">SUM(Y52,AD52,AI52,AN52)</f>
        <v>3</v>
      </c>
      <c r="F52" s="77"/>
      <c r="G52" s="82"/>
      <c r="H52" s="82"/>
      <c r="I52" s="78"/>
      <c r="J52" s="81"/>
      <c r="K52" s="77"/>
      <c r="L52" s="82"/>
      <c r="M52" s="82"/>
      <c r="N52" s="78"/>
      <c r="O52" s="81"/>
      <c r="P52" s="370"/>
      <c r="Q52" s="362"/>
      <c r="R52" s="361"/>
      <c r="S52" s="362"/>
      <c r="T52" s="363"/>
      <c r="U52" s="370"/>
      <c r="V52" s="362"/>
      <c r="W52" s="361"/>
      <c r="X52" s="362"/>
      <c r="Y52" s="363"/>
      <c r="Z52" s="370">
        <v>0</v>
      </c>
      <c r="AA52" s="362">
        <v>0</v>
      </c>
      <c r="AB52" s="361">
        <v>2</v>
      </c>
      <c r="AC52" s="362" t="s">
        <v>22</v>
      </c>
      <c r="AD52" s="363">
        <v>3</v>
      </c>
      <c r="AE52" s="360"/>
      <c r="AF52" s="362"/>
      <c r="AG52" s="361"/>
      <c r="AH52" s="362"/>
      <c r="AI52" s="363"/>
      <c r="AJ52" s="370"/>
      <c r="AK52" s="361"/>
      <c r="AL52" s="361"/>
      <c r="AM52" s="362"/>
      <c r="AN52" s="363"/>
      <c r="AO52" s="365"/>
      <c r="AP52" s="366"/>
      <c r="AQ52" s="367"/>
      <c r="AR52" s="366"/>
      <c r="AS52" s="368"/>
      <c r="AT52" s="369"/>
    </row>
    <row r="53" spans="1:46" ht="15" customHeight="1">
      <c r="A53" s="74"/>
      <c r="B53" s="372" t="s">
        <v>249</v>
      </c>
      <c r="C53" s="271" t="s">
        <v>178</v>
      </c>
      <c r="D53" s="297">
        <f>SUM(U53,V53,W53,Z53,AA53,AB53,AE53,AF53,AG53,AJ53,AK53,AL53)</f>
        <v>3</v>
      </c>
      <c r="E53" s="382">
        <f t="shared" si="3"/>
        <v>4</v>
      </c>
      <c r="F53" s="77"/>
      <c r="G53" s="82"/>
      <c r="H53" s="82"/>
      <c r="I53" s="78"/>
      <c r="J53" s="81"/>
      <c r="K53" s="77"/>
      <c r="L53" s="82"/>
      <c r="M53" s="82"/>
      <c r="N53" s="78"/>
      <c r="O53" s="81"/>
      <c r="P53" s="370"/>
      <c r="Q53" s="362"/>
      <c r="R53" s="361"/>
      <c r="S53" s="362"/>
      <c r="T53" s="363"/>
      <c r="U53" s="370"/>
      <c r="V53" s="362"/>
      <c r="W53" s="361"/>
      <c r="X53" s="362"/>
      <c r="Y53" s="363"/>
      <c r="Z53" s="370">
        <v>3</v>
      </c>
      <c r="AA53" s="362">
        <v>0</v>
      </c>
      <c r="AB53" s="361">
        <v>0</v>
      </c>
      <c r="AC53" s="362" t="s">
        <v>19</v>
      </c>
      <c r="AD53" s="363">
        <v>4</v>
      </c>
      <c r="AE53" s="360"/>
      <c r="AF53" s="362"/>
      <c r="AG53" s="361"/>
      <c r="AH53" s="362"/>
      <c r="AI53" s="363"/>
      <c r="AJ53" s="370"/>
      <c r="AK53" s="361"/>
      <c r="AL53" s="361"/>
      <c r="AM53" s="362"/>
      <c r="AN53" s="363"/>
      <c r="AO53" s="365"/>
      <c r="AP53" s="366"/>
      <c r="AQ53" s="367"/>
      <c r="AR53" s="366"/>
      <c r="AS53" s="368"/>
      <c r="AT53" s="369"/>
    </row>
    <row r="54" spans="1:46" ht="15" customHeight="1">
      <c r="A54" s="74"/>
      <c r="B54" s="372" t="s">
        <v>250</v>
      </c>
      <c r="C54" s="383" t="s">
        <v>161</v>
      </c>
      <c r="D54" s="297">
        <f>SUM(U54,V54,W54,Z54,AA54,AB54,AE54,AF54,AG54,AJ54,AK54,AL54)</f>
        <v>2</v>
      </c>
      <c r="E54" s="382">
        <f>SUM(Y54,AD54,AI54,AN54)</f>
        <v>2</v>
      </c>
      <c r="F54" s="77"/>
      <c r="G54" s="82"/>
      <c r="H54" s="82"/>
      <c r="I54" s="78"/>
      <c r="J54" s="81"/>
      <c r="K54" s="77"/>
      <c r="L54" s="82"/>
      <c r="M54" s="82"/>
      <c r="N54" s="78"/>
      <c r="O54" s="81"/>
      <c r="P54" s="370"/>
      <c r="Q54" s="362"/>
      <c r="R54" s="361"/>
      <c r="S54" s="362"/>
      <c r="T54" s="363"/>
      <c r="U54" s="370"/>
      <c r="V54" s="362"/>
      <c r="W54" s="361"/>
      <c r="X54" s="362"/>
      <c r="Y54" s="363"/>
      <c r="Z54" s="370">
        <v>0</v>
      </c>
      <c r="AA54" s="362">
        <v>0</v>
      </c>
      <c r="AB54" s="361">
        <v>2</v>
      </c>
      <c r="AC54" s="362" t="s">
        <v>22</v>
      </c>
      <c r="AD54" s="363">
        <v>2</v>
      </c>
      <c r="AE54" s="360"/>
      <c r="AF54" s="362"/>
      <c r="AG54" s="361"/>
      <c r="AH54" s="362"/>
      <c r="AI54" s="363"/>
      <c r="AJ54" s="370"/>
      <c r="AK54" s="361"/>
      <c r="AL54" s="361"/>
      <c r="AM54" s="362"/>
      <c r="AN54" s="363"/>
      <c r="AO54" s="365"/>
      <c r="AP54" s="366"/>
      <c r="AQ54" s="367"/>
      <c r="AR54" s="366"/>
      <c r="AS54" s="368"/>
      <c r="AT54" s="369"/>
    </row>
    <row r="55" spans="1:46" ht="15" customHeight="1">
      <c r="A55" s="74"/>
      <c r="B55" s="372" t="s">
        <v>251</v>
      </c>
      <c r="C55" s="271" t="s">
        <v>179</v>
      </c>
      <c r="D55" s="297">
        <f>SUM(U55,V55,W55,Z55,AA55,AB55,AE55,AF55,AG55,AJ55,AK55,AL55)</f>
        <v>2</v>
      </c>
      <c r="E55" s="382">
        <f>SUM(Y55,AD55,AI55,AN55)</f>
        <v>3</v>
      </c>
      <c r="F55" s="77"/>
      <c r="G55" s="82"/>
      <c r="H55" s="82"/>
      <c r="I55" s="78"/>
      <c r="J55" s="81"/>
      <c r="K55" s="77"/>
      <c r="L55" s="82"/>
      <c r="M55" s="82"/>
      <c r="N55" s="78"/>
      <c r="O55" s="81"/>
      <c r="P55" s="370"/>
      <c r="Q55" s="362"/>
      <c r="R55" s="361"/>
      <c r="S55" s="362"/>
      <c r="T55" s="363"/>
      <c r="U55" s="370"/>
      <c r="V55" s="362"/>
      <c r="W55" s="361"/>
      <c r="X55" s="362"/>
      <c r="Y55" s="363"/>
      <c r="Z55" s="370"/>
      <c r="AA55" s="362"/>
      <c r="AB55" s="361"/>
      <c r="AC55" s="362"/>
      <c r="AD55" s="363"/>
      <c r="AE55" s="360">
        <v>2</v>
      </c>
      <c r="AF55" s="362">
        <v>0</v>
      </c>
      <c r="AG55" s="361">
        <v>0</v>
      </c>
      <c r="AH55" s="362" t="s">
        <v>19</v>
      </c>
      <c r="AI55" s="363">
        <v>3</v>
      </c>
      <c r="AJ55" s="370"/>
      <c r="AK55" s="361"/>
      <c r="AL55" s="361"/>
      <c r="AM55" s="362"/>
      <c r="AN55" s="363"/>
      <c r="AO55" s="365"/>
      <c r="AP55" s="366"/>
      <c r="AQ55" s="367"/>
      <c r="AR55" s="366"/>
      <c r="AS55" s="368"/>
      <c r="AT55" s="369"/>
    </row>
    <row r="56" spans="1:46" ht="15" customHeight="1">
      <c r="A56" s="74"/>
      <c r="B56" s="372" t="s">
        <v>252</v>
      </c>
      <c r="C56" s="383" t="s">
        <v>163</v>
      </c>
      <c r="D56" s="297">
        <f>SUM(U56,V56,W56,Z56,AA56,AB56,AE56,AF56,AG56,AJ56,AK56,AL56)</f>
        <v>1</v>
      </c>
      <c r="E56" s="382">
        <f>SUM(Y56,AD56,AI56,AN56)</f>
        <v>1</v>
      </c>
      <c r="F56" s="77"/>
      <c r="G56" s="82"/>
      <c r="H56" s="82"/>
      <c r="I56" s="78"/>
      <c r="J56" s="81"/>
      <c r="K56" s="77"/>
      <c r="L56" s="82"/>
      <c r="M56" s="82"/>
      <c r="N56" s="78"/>
      <c r="O56" s="81"/>
      <c r="P56" s="370"/>
      <c r="Q56" s="362"/>
      <c r="R56" s="361"/>
      <c r="S56" s="362"/>
      <c r="T56" s="363"/>
      <c r="U56" s="370"/>
      <c r="V56" s="362"/>
      <c r="W56" s="361"/>
      <c r="X56" s="362"/>
      <c r="Y56" s="363"/>
      <c r="Z56" s="370"/>
      <c r="AA56" s="362"/>
      <c r="AB56" s="361"/>
      <c r="AC56" s="362"/>
      <c r="AD56" s="363"/>
      <c r="AE56" s="360">
        <v>0</v>
      </c>
      <c r="AF56" s="362">
        <v>0</v>
      </c>
      <c r="AG56" s="361">
        <v>1</v>
      </c>
      <c r="AH56" s="362" t="s">
        <v>22</v>
      </c>
      <c r="AI56" s="363">
        <v>1</v>
      </c>
      <c r="AJ56" s="370"/>
      <c r="AK56" s="361"/>
      <c r="AL56" s="361"/>
      <c r="AM56" s="362"/>
      <c r="AN56" s="363"/>
      <c r="AO56" s="365"/>
      <c r="AP56" s="366"/>
      <c r="AQ56" s="367"/>
      <c r="AR56" s="366"/>
      <c r="AS56" s="368"/>
      <c r="AT56" s="369"/>
    </row>
    <row r="57" spans="1:46" ht="15" customHeight="1">
      <c r="A57" s="74"/>
      <c r="B57" s="372" t="s">
        <v>253</v>
      </c>
      <c r="C57" s="383" t="s">
        <v>165</v>
      </c>
      <c r="D57" s="297">
        <f>SUM(U57,V57,W57,Z57,AA57,AB57,AE57,AF57,AG57,AJ57,AK57,AL57)</f>
        <v>2</v>
      </c>
      <c r="E57" s="382">
        <f>SUM(Y57,AD57,AI57,AN57)</f>
        <v>2</v>
      </c>
      <c r="F57" s="77"/>
      <c r="G57" s="82"/>
      <c r="H57" s="82"/>
      <c r="I57" s="78"/>
      <c r="J57" s="81"/>
      <c r="K57" s="77"/>
      <c r="L57" s="82"/>
      <c r="M57" s="82"/>
      <c r="N57" s="78"/>
      <c r="O57" s="81"/>
      <c r="P57" s="370"/>
      <c r="Q57" s="362"/>
      <c r="R57" s="361"/>
      <c r="S57" s="362"/>
      <c r="T57" s="363"/>
      <c r="U57" s="370"/>
      <c r="V57" s="362"/>
      <c r="W57" s="361"/>
      <c r="X57" s="362"/>
      <c r="Y57" s="363"/>
      <c r="Z57" s="370"/>
      <c r="AA57" s="362"/>
      <c r="AB57" s="361"/>
      <c r="AC57" s="362"/>
      <c r="AD57" s="363"/>
      <c r="AE57" s="360"/>
      <c r="AF57" s="362"/>
      <c r="AG57" s="361"/>
      <c r="AH57" s="362"/>
      <c r="AI57" s="363"/>
      <c r="AJ57" s="370">
        <v>0</v>
      </c>
      <c r="AK57" s="361">
        <v>0</v>
      </c>
      <c r="AL57" s="361">
        <v>2</v>
      </c>
      <c r="AM57" s="362" t="s">
        <v>22</v>
      </c>
      <c r="AN57" s="363">
        <v>2</v>
      </c>
      <c r="AO57" s="365"/>
      <c r="AP57" s="366"/>
      <c r="AQ57" s="367"/>
      <c r="AR57" s="366"/>
      <c r="AS57" s="368"/>
      <c r="AT57" s="369"/>
    </row>
    <row r="58" spans="2:3" ht="15">
      <c r="B58" s="468" t="s">
        <v>180</v>
      </c>
      <c r="C58" s="469"/>
    </row>
    <row r="59" spans="1:46" ht="15" customHeight="1">
      <c r="A59" s="74"/>
      <c r="B59" s="372" t="s">
        <v>254</v>
      </c>
      <c r="C59" s="271" t="s">
        <v>181</v>
      </c>
      <c r="D59" s="297">
        <v>2</v>
      </c>
      <c r="E59" s="382">
        <f t="shared" si="3"/>
        <v>3</v>
      </c>
      <c r="F59" s="77"/>
      <c r="G59" s="82"/>
      <c r="H59" s="82"/>
      <c r="I59" s="78"/>
      <c r="J59" s="81"/>
      <c r="K59" s="77"/>
      <c r="L59" s="82"/>
      <c r="M59" s="82"/>
      <c r="N59" s="78"/>
      <c r="O59" s="81"/>
      <c r="P59" s="370"/>
      <c r="Q59" s="362"/>
      <c r="R59" s="361"/>
      <c r="S59" s="362"/>
      <c r="T59" s="363"/>
      <c r="U59" s="370"/>
      <c r="V59" s="362"/>
      <c r="W59" s="361"/>
      <c r="X59" s="362"/>
      <c r="Y59" s="363"/>
      <c r="Z59" s="370"/>
      <c r="AA59" s="362"/>
      <c r="AB59" s="361"/>
      <c r="AC59" s="362"/>
      <c r="AD59" s="363"/>
      <c r="AE59" s="360">
        <v>0</v>
      </c>
      <c r="AF59" s="362">
        <v>0</v>
      </c>
      <c r="AG59" s="361">
        <v>2</v>
      </c>
      <c r="AH59" s="362" t="s">
        <v>22</v>
      </c>
      <c r="AI59" s="363">
        <v>3</v>
      </c>
      <c r="AJ59" s="370"/>
      <c r="AK59" s="361"/>
      <c r="AL59" s="361"/>
      <c r="AM59" s="362"/>
      <c r="AN59" s="363"/>
      <c r="AO59" s="365"/>
      <c r="AP59" s="366"/>
      <c r="AQ59" s="367"/>
      <c r="AR59" s="366"/>
      <c r="AS59" s="368"/>
      <c r="AT59" s="369"/>
    </row>
    <row r="60" spans="1:46" ht="15" customHeight="1">
      <c r="A60" s="74"/>
      <c r="B60" s="372" t="s">
        <v>255</v>
      </c>
      <c r="C60" s="271" t="s">
        <v>182</v>
      </c>
      <c r="D60" s="297">
        <f>SUM(U60,V60,W60,Z60,AA60,AB60,AE60,AF60,AG60,AJ60,AK60,AL60)</f>
        <v>2</v>
      </c>
      <c r="E60" s="382">
        <f t="shared" si="3"/>
        <v>3</v>
      </c>
      <c r="F60" s="77"/>
      <c r="G60" s="82"/>
      <c r="H60" s="82"/>
      <c r="I60" s="78"/>
      <c r="J60" s="81"/>
      <c r="K60" s="77"/>
      <c r="L60" s="82"/>
      <c r="M60" s="82"/>
      <c r="N60" s="78"/>
      <c r="O60" s="81"/>
      <c r="P60" s="370"/>
      <c r="Q60" s="362"/>
      <c r="R60" s="361"/>
      <c r="S60" s="362"/>
      <c r="T60" s="363"/>
      <c r="U60" s="370"/>
      <c r="V60" s="362"/>
      <c r="W60" s="361"/>
      <c r="X60" s="362"/>
      <c r="Y60" s="363"/>
      <c r="Z60" s="370"/>
      <c r="AA60" s="362"/>
      <c r="AB60" s="361"/>
      <c r="AC60" s="362"/>
      <c r="AD60" s="363"/>
      <c r="AE60" s="360"/>
      <c r="AF60" s="362"/>
      <c r="AG60" s="361"/>
      <c r="AH60" s="362"/>
      <c r="AI60" s="363"/>
      <c r="AJ60" s="370">
        <v>1</v>
      </c>
      <c r="AK60" s="361">
        <v>0</v>
      </c>
      <c r="AL60" s="361">
        <v>1</v>
      </c>
      <c r="AM60" s="362" t="s">
        <v>22</v>
      </c>
      <c r="AN60" s="363">
        <v>3</v>
      </c>
      <c r="AO60" s="365"/>
      <c r="AP60" s="366"/>
      <c r="AQ60" s="367"/>
      <c r="AR60" s="366"/>
      <c r="AS60" s="368"/>
      <c r="AT60" s="369"/>
    </row>
    <row r="61" spans="1:46" ht="15" customHeight="1">
      <c r="A61" s="74"/>
      <c r="B61" s="372" t="s">
        <v>256</v>
      </c>
      <c r="C61" s="271" t="s">
        <v>183</v>
      </c>
      <c r="D61" s="297">
        <f>SUM(U61,V61,W61,Z61,AA61,AB61,AE61,AF61,AG61,AJ61,AK61,AL61)</f>
        <v>2</v>
      </c>
      <c r="E61" s="382">
        <f t="shared" si="3"/>
        <v>3</v>
      </c>
      <c r="F61" s="77"/>
      <c r="G61" s="82"/>
      <c r="H61" s="82"/>
      <c r="I61" s="78"/>
      <c r="J61" s="81"/>
      <c r="K61" s="77"/>
      <c r="L61" s="82"/>
      <c r="M61" s="82"/>
      <c r="N61" s="78"/>
      <c r="O61" s="81"/>
      <c r="P61" s="370"/>
      <c r="Q61" s="362"/>
      <c r="R61" s="361"/>
      <c r="S61" s="362"/>
      <c r="T61" s="363"/>
      <c r="U61" s="370"/>
      <c r="V61" s="362"/>
      <c r="W61" s="361"/>
      <c r="X61" s="362"/>
      <c r="Y61" s="363"/>
      <c r="Z61" s="370"/>
      <c r="AA61" s="362"/>
      <c r="AB61" s="361"/>
      <c r="AC61" s="362"/>
      <c r="AD61" s="363"/>
      <c r="AE61" s="360"/>
      <c r="AF61" s="362"/>
      <c r="AG61" s="361"/>
      <c r="AH61" s="362"/>
      <c r="AI61" s="363"/>
      <c r="AJ61" s="370">
        <v>2</v>
      </c>
      <c r="AK61" s="361">
        <v>0</v>
      </c>
      <c r="AL61" s="361">
        <v>0</v>
      </c>
      <c r="AM61" s="362" t="s">
        <v>22</v>
      </c>
      <c r="AN61" s="363">
        <v>3</v>
      </c>
      <c r="AO61" s="365"/>
      <c r="AP61" s="366"/>
      <c r="AQ61" s="367"/>
      <c r="AR61" s="366"/>
      <c r="AS61" s="368"/>
      <c r="AT61" s="369"/>
    </row>
    <row r="62" spans="2:3" ht="15">
      <c r="B62" s="468" t="s">
        <v>257</v>
      </c>
      <c r="C62" s="469"/>
    </row>
    <row r="63" spans="1:46" ht="15" customHeight="1">
      <c r="A63" s="74"/>
      <c r="B63" s="372" t="s">
        <v>258</v>
      </c>
      <c r="C63" s="271" t="s">
        <v>184</v>
      </c>
      <c r="D63" s="297">
        <f>SUM(U63,V63,W63,Z63,AA63,AB63,AE63,AF63,AG63,AJ63,AK63,AL63)</f>
        <v>2</v>
      </c>
      <c r="E63" s="382">
        <f>SUM(Y63,AD63,AI63,AN63)</f>
        <v>3</v>
      </c>
      <c r="F63" s="77"/>
      <c r="G63" s="82"/>
      <c r="H63" s="82"/>
      <c r="I63" s="78"/>
      <c r="J63" s="81"/>
      <c r="K63" s="77"/>
      <c r="L63" s="82"/>
      <c r="M63" s="82"/>
      <c r="N63" s="78"/>
      <c r="O63" s="81"/>
      <c r="P63" s="370"/>
      <c r="Q63" s="362"/>
      <c r="R63" s="361"/>
      <c r="S63" s="362"/>
      <c r="T63" s="363"/>
      <c r="U63" s="370"/>
      <c r="V63" s="362"/>
      <c r="W63" s="361"/>
      <c r="X63" s="362"/>
      <c r="Y63" s="363"/>
      <c r="Z63" s="370"/>
      <c r="AA63" s="362"/>
      <c r="AB63" s="361"/>
      <c r="AC63" s="362"/>
      <c r="AD63" s="363"/>
      <c r="AE63" s="360">
        <v>0</v>
      </c>
      <c r="AF63" s="362">
        <v>0</v>
      </c>
      <c r="AG63" s="361">
        <v>2</v>
      </c>
      <c r="AH63" s="362" t="s">
        <v>22</v>
      </c>
      <c r="AI63" s="363">
        <v>3</v>
      </c>
      <c r="AJ63" s="370"/>
      <c r="AK63" s="361"/>
      <c r="AL63" s="361"/>
      <c r="AM63" s="362"/>
      <c r="AN63" s="363"/>
      <c r="AO63" s="365"/>
      <c r="AP63" s="366"/>
      <c r="AQ63" s="367"/>
      <c r="AR63" s="366"/>
      <c r="AS63" s="368"/>
      <c r="AT63" s="369"/>
    </row>
    <row r="64" spans="1:46" ht="15" customHeight="1">
      <c r="A64" s="74"/>
      <c r="B64" s="372" t="s">
        <v>259</v>
      </c>
      <c r="C64" s="271" t="s">
        <v>185</v>
      </c>
      <c r="D64" s="297">
        <f>SUM(U64,V64,W64,Z64,AA64,AB64,AE64,AF64,AG64,AJ64,AK64,AL64)</f>
        <v>2</v>
      </c>
      <c r="E64" s="382">
        <f>SUM(Y64,AD64,AI64,AN64)</f>
        <v>3</v>
      </c>
      <c r="F64" s="77"/>
      <c r="G64" s="82"/>
      <c r="H64" s="82"/>
      <c r="I64" s="78"/>
      <c r="J64" s="81"/>
      <c r="K64" s="77"/>
      <c r="L64" s="82"/>
      <c r="M64" s="82"/>
      <c r="N64" s="78"/>
      <c r="O64" s="81"/>
      <c r="P64" s="370"/>
      <c r="Q64" s="362"/>
      <c r="R64" s="361"/>
      <c r="S64" s="362"/>
      <c r="T64" s="363"/>
      <c r="U64" s="370"/>
      <c r="V64" s="362"/>
      <c r="W64" s="361"/>
      <c r="X64" s="362"/>
      <c r="Y64" s="363"/>
      <c r="Z64" s="370"/>
      <c r="AA64" s="362"/>
      <c r="AB64" s="361"/>
      <c r="AC64" s="362"/>
      <c r="AD64" s="363"/>
      <c r="AE64" s="360"/>
      <c r="AF64" s="362"/>
      <c r="AG64" s="361"/>
      <c r="AH64" s="362"/>
      <c r="AI64" s="363"/>
      <c r="AJ64" s="370">
        <v>1</v>
      </c>
      <c r="AK64" s="361">
        <v>0</v>
      </c>
      <c r="AL64" s="361">
        <v>1</v>
      </c>
      <c r="AM64" s="362" t="s">
        <v>22</v>
      </c>
      <c r="AN64" s="363">
        <v>3</v>
      </c>
      <c r="AO64" s="365"/>
      <c r="AP64" s="366"/>
      <c r="AQ64" s="367"/>
      <c r="AR64" s="366"/>
      <c r="AS64" s="368"/>
      <c r="AT64" s="369"/>
    </row>
    <row r="65" spans="1:46" ht="15" customHeight="1">
      <c r="A65" s="74"/>
      <c r="B65" s="372" t="s">
        <v>260</v>
      </c>
      <c r="C65" s="271" t="s">
        <v>186</v>
      </c>
      <c r="D65" s="297">
        <f>SUM(U65,V65,W65,Z65,AA65,AB65,AE65,AF65,AG65,AJ65,AK65,AL65)</f>
        <v>2</v>
      </c>
      <c r="E65" s="382">
        <f>SUM(Y65,AD65,AI65,AN65)</f>
        <v>3</v>
      </c>
      <c r="F65" s="77"/>
      <c r="G65" s="82"/>
      <c r="H65" s="82"/>
      <c r="I65" s="78"/>
      <c r="J65" s="81"/>
      <c r="K65" s="77"/>
      <c r="L65" s="82"/>
      <c r="M65" s="82"/>
      <c r="N65" s="78"/>
      <c r="O65" s="81"/>
      <c r="P65" s="370"/>
      <c r="Q65" s="362"/>
      <c r="R65" s="361"/>
      <c r="S65" s="362"/>
      <c r="T65" s="363"/>
      <c r="U65" s="370"/>
      <c r="V65" s="362"/>
      <c r="W65" s="361"/>
      <c r="X65" s="362"/>
      <c r="Y65" s="363"/>
      <c r="Z65" s="370"/>
      <c r="AA65" s="362"/>
      <c r="AB65" s="361"/>
      <c r="AC65" s="362"/>
      <c r="AD65" s="363"/>
      <c r="AE65" s="360"/>
      <c r="AF65" s="362"/>
      <c r="AG65" s="361"/>
      <c r="AH65" s="362"/>
      <c r="AI65" s="363"/>
      <c r="AJ65" s="370">
        <v>0</v>
      </c>
      <c r="AK65" s="361">
        <v>0</v>
      </c>
      <c r="AL65" s="361">
        <v>2</v>
      </c>
      <c r="AM65" s="362" t="s">
        <v>22</v>
      </c>
      <c r="AN65" s="363">
        <v>3</v>
      </c>
      <c r="AO65" s="365"/>
      <c r="AP65" s="366"/>
      <c r="AQ65" s="367"/>
      <c r="AR65" s="366"/>
      <c r="AS65" s="368"/>
      <c r="AT65" s="369"/>
    </row>
    <row r="66" spans="1:46" ht="15" customHeight="1">
      <c r="A66" s="46"/>
      <c r="B66" s="472" t="s">
        <v>261</v>
      </c>
      <c r="C66" s="473"/>
      <c r="D66" s="133">
        <f>SUM(D67:D75)</f>
        <v>18</v>
      </c>
      <c r="E66" s="384">
        <f>SUM(E67:E75)</f>
        <v>24</v>
      </c>
      <c r="F66" s="133">
        <f>SUM(F67:F69)</f>
        <v>0</v>
      </c>
      <c r="G66" s="50">
        <f>SUM(G67:G69)</f>
        <v>0</v>
      </c>
      <c r="H66" s="50">
        <f>SUM(H67:H69)</f>
        <v>0</v>
      </c>
      <c r="I66" s="50"/>
      <c r="J66" s="134">
        <f>SUM(J67:J69)</f>
        <v>0</v>
      </c>
      <c r="K66" s="133">
        <f>SUM(K67:K69)</f>
        <v>0</v>
      </c>
      <c r="L66" s="50">
        <f>SUM(L67:L69)</f>
        <v>0</v>
      </c>
      <c r="M66" s="50">
        <f>SUM(M67:M69)</f>
        <v>0</v>
      </c>
      <c r="N66" s="50"/>
      <c r="O66" s="134">
        <f>SUM(O67:O69)</f>
        <v>0</v>
      </c>
      <c r="P66" s="133">
        <f>SUM(P67:P69)</f>
        <v>0</v>
      </c>
      <c r="Q66" s="50">
        <f>SUM(Q67:Q69)</f>
        <v>0</v>
      </c>
      <c r="R66" s="50">
        <f>SUM(R67:R69)</f>
        <v>0</v>
      </c>
      <c r="S66" s="50"/>
      <c r="T66" s="134">
        <f>SUM(T67:T69)</f>
        <v>0</v>
      </c>
      <c r="U66" s="133">
        <f>SUM(U67:U69)</f>
        <v>0</v>
      </c>
      <c r="V66" s="50">
        <f>SUM(V67:V69)</f>
        <v>0</v>
      </c>
      <c r="W66" s="50">
        <f>SUM(W67:W69)</f>
        <v>0</v>
      </c>
      <c r="X66" s="50"/>
      <c r="Y66" s="134">
        <f>SUM(Y67:Y69)</f>
        <v>0</v>
      </c>
      <c r="Z66" s="133">
        <f>SUM(Z67:Z98)</f>
        <v>22</v>
      </c>
      <c r="AA66" s="50">
        <f>SUM(AA67:AA98)</f>
        <v>0</v>
      </c>
      <c r="AB66" s="50">
        <f>SUM(AB67:AB98)</f>
        <v>10</v>
      </c>
      <c r="AC66" s="50"/>
      <c r="AD66" s="134">
        <f>SUM(AD67:AD98)</f>
        <v>43</v>
      </c>
      <c r="AE66" s="133">
        <f>SUM(AE67:AE98)</f>
        <v>26</v>
      </c>
      <c r="AF66" s="50">
        <f>SUM(AF67:AF98)</f>
        <v>0</v>
      </c>
      <c r="AG66" s="50">
        <f>SUM(AG67:AG98)</f>
        <v>21</v>
      </c>
      <c r="AH66" s="50"/>
      <c r="AI66" s="134">
        <f>SUM(AI67:AI98)</f>
        <v>61</v>
      </c>
      <c r="AJ66" s="133">
        <f>SUM(AJ67:AJ98)</f>
        <v>15</v>
      </c>
      <c r="AK66" s="50">
        <f>SUM(AK67:AK98)</f>
        <v>0</v>
      </c>
      <c r="AL66" s="50">
        <f>SUM(AL67:AL98)</f>
        <v>18</v>
      </c>
      <c r="AM66" s="50"/>
      <c r="AN66" s="134">
        <f>SUM(AN67:AN98)</f>
        <v>40</v>
      </c>
      <c r="AO66" s="256"/>
      <c r="AP66" s="257"/>
      <c r="AQ66" s="258"/>
      <c r="AR66" s="257"/>
      <c r="AS66" s="259"/>
      <c r="AT66" s="260"/>
    </row>
    <row r="67" spans="1:46" s="396" customFormat="1" ht="15" customHeight="1">
      <c r="A67" s="74"/>
      <c r="B67" s="385" t="s">
        <v>262</v>
      </c>
      <c r="C67" s="383" t="s">
        <v>187</v>
      </c>
      <c r="D67" s="386">
        <v>2</v>
      </c>
      <c r="E67" s="382">
        <f aca="true" t="shared" si="4" ref="E67:E85">SUM(Y67,AD67,AI67,AN67)</f>
        <v>3</v>
      </c>
      <c r="F67" s="387"/>
      <c r="G67" s="388"/>
      <c r="H67" s="388"/>
      <c r="I67" s="389"/>
      <c r="J67" s="390"/>
      <c r="K67" s="387"/>
      <c r="L67" s="389"/>
      <c r="M67" s="388"/>
      <c r="N67" s="389"/>
      <c r="O67" s="390"/>
      <c r="P67" s="387"/>
      <c r="Q67" s="388"/>
      <c r="R67" s="388"/>
      <c r="S67" s="389"/>
      <c r="T67" s="390"/>
      <c r="U67" s="387"/>
      <c r="V67" s="389"/>
      <c r="W67" s="388"/>
      <c r="X67" s="389"/>
      <c r="Y67" s="390"/>
      <c r="Z67" s="387">
        <v>2</v>
      </c>
      <c r="AA67" s="388">
        <v>0</v>
      </c>
      <c r="AB67" s="388">
        <v>0</v>
      </c>
      <c r="AC67" s="389" t="s">
        <v>19</v>
      </c>
      <c r="AD67" s="390">
        <v>3</v>
      </c>
      <c r="AE67" s="387"/>
      <c r="AF67" s="389"/>
      <c r="AG67" s="388"/>
      <c r="AH67" s="389"/>
      <c r="AI67" s="390"/>
      <c r="AJ67" s="387"/>
      <c r="AK67" s="389"/>
      <c r="AL67" s="388"/>
      <c r="AM67" s="389"/>
      <c r="AN67" s="390"/>
      <c r="AO67" s="391"/>
      <c r="AP67" s="392"/>
      <c r="AQ67" s="393"/>
      <c r="AR67" s="392"/>
      <c r="AS67" s="394"/>
      <c r="AT67" s="395"/>
    </row>
    <row r="68" spans="1:46" s="396" customFormat="1" ht="15" customHeight="1">
      <c r="A68" s="74"/>
      <c r="B68" s="385" t="s">
        <v>263</v>
      </c>
      <c r="C68" s="383" t="s">
        <v>188</v>
      </c>
      <c r="D68" s="386">
        <v>2</v>
      </c>
      <c r="E68" s="382">
        <f t="shared" si="4"/>
        <v>3</v>
      </c>
      <c r="F68" s="387"/>
      <c r="G68" s="388"/>
      <c r="H68" s="388"/>
      <c r="I68" s="389"/>
      <c r="J68" s="390"/>
      <c r="K68" s="387"/>
      <c r="L68" s="389"/>
      <c r="M68" s="388"/>
      <c r="N68" s="389"/>
      <c r="O68" s="390"/>
      <c r="P68" s="387"/>
      <c r="Q68" s="388"/>
      <c r="R68" s="388"/>
      <c r="S68" s="389"/>
      <c r="T68" s="390"/>
      <c r="U68" s="387"/>
      <c r="V68" s="389"/>
      <c r="W68" s="388"/>
      <c r="X68" s="389"/>
      <c r="Y68" s="390"/>
      <c r="Z68" s="387">
        <v>2</v>
      </c>
      <c r="AA68" s="388">
        <v>0</v>
      </c>
      <c r="AB68" s="388">
        <v>0</v>
      </c>
      <c r="AC68" s="389" t="s">
        <v>19</v>
      </c>
      <c r="AD68" s="390">
        <v>3</v>
      </c>
      <c r="AE68" s="387"/>
      <c r="AF68" s="389"/>
      <c r="AG68" s="388"/>
      <c r="AH68" s="389"/>
      <c r="AI68" s="390"/>
      <c r="AJ68" s="387"/>
      <c r="AK68" s="389"/>
      <c r="AL68" s="388"/>
      <c r="AM68" s="389"/>
      <c r="AN68" s="390"/>
      <c r="AO68" s="391"/>
      <c r="AP68" s="392"/>
      <c r="AQ68" s="393"/>
      <c r="AR68" s="392"/>
      <c r="AS68" s="394"/>
      <c r="AT68" s="395"/>
    </row>
    <row r="69" spans="1:46" s="396" customFormat="1" ht="15" customHeight="1">
      <c r="A69" s="74"/>
      <c r="B69" s="385" t="s">
        <v>264</v>
      </c>
      <c r="C69" s="383" t="s">
        <v>189</v>
      </c>
      <c r="D69" s="386">
        <v>2</v>
      </c>
      <c r="E69" s="382">
        <f t="shared" si="4"/>
        <v>3</v>
      </c>
      <c r="F69" s="387"/>
      <c r="G69" s="388"/>
      <c r="H69" s="388"/>
      <c r="I69" s="389"/>
      <c r="J69" s="390"/>
      <c r="K69" s="387"/>
      <c r="L69" s="389"/>
      <c r="M69" s="388"/>
      <c r="N69" s="389"/>
      <c r="O69" s="390"/>
      <c r="P69" s="387"/>
      <c r="Q69" s="388"/>
      <c r="R69" s="388"/>
      <c r="S69" s="389"/>
      <c r="T69" s="390"/>
      <c r="U69" s="387"/>
      <c r="V69" s="389"/>
      <c r="W69" s="388"/>
      <c r="X69" s="389"/>
      <c r="Y69" s="390"/>
      <c r="Z69" s="387"/>
      <c r="AA69" s="388"/>
      <c r="AB69" s="388"/>
      <c r="AC69" s="389"/>
      <c r="AD69" s="390"/>
      <c r="AE69" s="387">
        <v>2</v>
      </c>
      <c r="AF69" s="389">
        <v>0</v>
      </c>
      <c r="AG69" s="388">
        <v>0</v>
      </c>
      <c r="AH69" s="389" t="s">
        <v>19</v>
      </c>
      <c r="AI69" s="390">
        <v>3</v>
      </c>
      <c r="AJ69" s="387"/>
      <c r="AK69" s="389"/>
      <c r="AL69" s="388"/>
      <c r="AM69" s="389"/>
      <c r="AN69" s="390"/>
      <c r="AO69" s="391"/>
      <c r="AP69" s="397"/>
      <c r="AQ69" s="398"/>
      <c r="AR69" s="397"/>
      <c r="AS69" s="394"/>
      <c r="AT69" s="395"/>
    </row>
    <row r="70" spans="1:46" s="396" customFormat="1" ht="15" customHeight="1">
      <c r="A70" s="74"/>
      <c r="B70" s="385" t="s">
        <v>265</v>
      </c>
      <c r="C70" s="383" t="s">
        <v>161</v>
      </c>
      <c r="D70" s="386">
        <v>2</v>
      </c>
      <c r="E70" s="382">
        <f t="shared" si="4"/>
        <v>3</v>
      </c>
      <c r="F70" s="399"/>
      <c r="G70" s="388"/>
      <c r="H70" s="400"/>
      <c r="I70" s="401"/>
      <c r="J70" s="390"/>
      <c r="K70" s="400"/>
      <c r="L70" s="389"/>
      <c r="M70" s="400"/>
      <c r="N70" s="401"/>
      <c r="O70" s="390"/>
      <c r="P70" s="400"/>
      <c r="Q70" s="388"/>
      <c r="R70" s="400"/>
      <c r="S70" s="401"/>
      <c r="T70" s="390"/>
      <c r="U70" s="400"/>
      <c r="V70" s="389"/>
      <c r="W70" s="388"/>
      <c r="X70" s="401"/>
      <c r="Y70" s="390"/>
      <c r="Z70" s="400">
        <v>0</v>
      </c>
      <c r="AA70" s="388">
        <v>0</v>
      </c>
      <c r="AB70" s="400">
        <v>2</v>
      </c>
      <c r="AC70" s="401" t="s">
        <v>22</v>
      </c>
      <c r="AD70" s="390">
        <v>3</v>
      </c>
      <c r="AE70" s="399"/>
      <c r="AF70" s="389"/>
      <c r="AG70" s="400"/>
      <c r="AH70" s="401"/>
      <c r="AI70" s="390"/>
      <c r="AJ70" s="399"/>
      <c r="AK70" s="389"/>
      <c r="AL70" s="400"/>
      <c r="AM70" s="401"/>
      <c r="AN70" s="390"/>
      <c r="AO70" s="391"/>
      <c r="AP70" s="397"/>
      <c r="AQ70" s="398"/>
      <c r="AR70" s="397"/>
      <c r="AS70" s="394"/>
      <c r="AT70" s="395"/>
    </row>
    <row r="71" spans="1:5" ht="15" customHeight="1">
      <c r="A71" s="157"/>
      <c r="B71" s="468" t="s">
        <v>266</v>
      </c>
      <c r="C71" s="469"/>
      <c r="E71" s="382"/>
    </row>
    <row r="72" spans="1:46" ht="15" customHeight="1">
      <c r="A72" s="88"/>
      <c r="B72" s="385" t="s">
        <v>267</v>
      </c>
      <c r="C72" s="383" t="s">
        <v>190</v>
      </c>
      <c r="D72" s="386">
        <v>2</v>
      </c>
      <c r="E72" s="382">
        <f t="shared" si="4"/>
        <v>3</v>
      </c>
      <c r="F72" s="402"/>
      <c r="G72" s="403"/>
      <c r="H72" s="404"/>
      <c r="I72" s="405"/>
      <c r="J72" s="406"/>
      <c r="K72" s="404"/>
      <c r="L72" s="403"/>
      <c r="M72" s="404"/>
      <c r="N72" s="405"/>
      <c r="O72" s="406"/>
      <c r="P72" s="404"/>
      <c r="Q72" s="403"/>
      <c r="R72" s="404"/>
      <c r="S72" s="405"/>
      <c r="T72" s="406"/>
      <c r="U72" s="404"/>
      <c r="V72" s="403"/>
      <c r="W72" s="407"/>
      <c r="X72" s="405"/>
      <c r="Y72" s="406"/>
      <c r="Z72" s="404"/>
      <c r="AA72" s="403"/>
      <c r="AB72" s="404"/>
      <c r="AC72" s="405"/>
      <c r="AD72" s="406"/>
      <c r="AE72" s="402">
        <v>2</v>
      </c>
      <c r="AF72" s="403">
        <v>0</v>
      </c>
      <c r="AG72" s="404">
        <v>0</v>
      </c>
      <c r="AH72" s="405" t="s">
        <v>19</v>
      </c>
      <c r="AI72" s="406">
        <v>3</v>
      </c>
      <c r="AJ72" s="402"/>
      <c r="AK72" s="403"/>
      <c r="AL72" s="404"/>
      <c r="AM72" s="405"/>
      <c r="AN72" s="406"/>
      <c r="AO72" s="391"/>
      <c r="AP72" s="392"/>
      <c r="AQ72" s="393"/>
      <c r="AR72" s="392"/>
      <c r="AS72" s="394"/>
      <c r="AT72" s="395"/>
    </row>
    <row r="73" spans="1:46" ht="15" customHeight="1">
      <c r="A73" s="88"/>
      <c r="B73" s="408" t="s">
        <v>268</v>
      </c>
      <c r="C73" s="383" t="s">
        <v>163</v>
      </c>
      <c r="D73" s="386">
        <v>3</v>
      </c>
      <c r="E73" s="382">
        <f t="shared" si="4"/>
        <v>3</v>
      </c>
      <c r="F73" s="402"/>
      <c r="G73" s="403"/>
      <c r="H73" s="404"/>
      <c r="I73" s="405"/>
      <c r="J73" s="406"/>
      <c r="K73" s="404"/>
      <c r="L73" s="403"/>
      <c r="M73" s="404"/>
      <c r="N73" s="405"/>
      <c r="O73" s="406"/>
      <c r="P73" s="404"/>
      <c r="Q73" s="403"/>
      <c r="R73" s="404"/>
      <c r="S73" s="405"/>
      <c r="T73" s="406"/>
      <c r="U73" s="404"/>
      <c r="V73" s="403"/>
      <c r="W73" s="407"/>
      <c r="X73" s="405"/>
      <c r="Y73" s="406"/>
      <c r="Z73" s="404"/>
      <c r="AA73" s="403"/>
      <c r="AB73" s="404"/>
      <c r="AC73" s="405"/>
      <c r="AD73" s="406"/>
      <c r="AE73" s="402">
        <v>0</v>
      </c>
      <c r="AF73" s="403">
        <v>0</v>
      </c>
      <c r="AG73" s="404">
        <v>3</v>
      </c>
      <c r="AH73" s="405" t="s">
        <v>22</v>
      </c>
      <c r="AI73" s="406">
        <v>3</v>
      </c>
      <c r="AJ73" s="402"/>
      <c r="AK73" s="403"/>
      <c r="AL73" s="404"/>
      <c r="AM73" s="405"/>
      <c r="AN73" s="406"/>
      <c r="AO73" s="409"/>
      <c r="AP73" s="410"/>
      <c r="AQ73" s="411"/>
      <c r="AR73" s="412"/>
      <c r="AS73" s="413"/>
      <c r="AT73" s="414"/>
    </row>
    <row r="74" spans="1:46" ht="15" customHeight="1">
      <c r="A74" s="88"/>
      <c r="B74" s="408" t="s">
        <v>269</v>
      </c>
      <c r="C74" s="383" t="s">
        <v>191</v>
      </c>
      <c r="D74" s="386">
        <v>2</v>
      </c>
      <c r="E74" s="382">
        <f t="shared" si="4"/>
        <v>3</v>
      </c>
      <c r="F74" s="402"/>
      <c r="G74" s="403"/>
      <c r="H74" s="404"/>
      <c r="I74" s="405"/>
      <c r="J74" s="406"/>
      <c r="K74" s="404"/>
      <c r="L74" s="403"/>
      <c r="M74" s="404"/>
      <c r="N74" s="405"/>
      <c r="O74" s="406"/>
      <c r="P74" s="404"/>
      <c r="Q74" s="403"/>
      <c r="R74" s="404"/>
      <c r="S74" s="405"/>
      <c r="T74" s="406"/>
      <c r="U74" s="404"/>
      <c r="V74" s="403"/>
      <c r="W74" s="407"/>
      <c r="X74" s="405"/>
      <c r="Y74" s="406"/>
      <c r="Z74" s="404"/>
      <c r="AA74" s="403"/>
      <c r="AB74" s="404"/>
      <c r="AC74" s="405"/>
      <c r="AD74" s="406"/>
      <c r="AE74" s="402"/>
      <c r="AF74" s="403"/>
      <c r="AG74" s="404"/>
      <c r="AH74" s="405"/>
      <c r="AI74" s="406"/>
      <c r="AJ74" s="402">
        <v>2</v>
      </c>
      <c r="AK74" s="403">
        <v>0</v>
      </c>
      <c r="AL74" s="404">
        <v>0</v>
      </c>
      <c r="AM74" s="405" t="s">
        <v>19</v>
      </c>
      <c r="AN74" s="406">
        <v>3</v>
      </c>
      <c r="AO74" s="409"/>
      <c r="AP74" s="410"/>
      <c r="AQ74" s="411"/>
      <c r="AR74" s="410"/>
      <c r="AS74" s="413"/>
      <c r="AT74" s="415"/>
    </row>
    <row r="75" spans="1:46" ht="15" customHeight="1">
      <c r="A75" s="88"/>
      <c r="B75" s="416" t="s">
        <v>270</v>
      </c>
      <c r="C75" s="383" t="s">
        <v>165</v>
      </c>
      <c r="D75" s="386">
        <v>3</v>
      </c>
      <c r="E75" s="382">
        <f t="shared" si="4"/>
        <v>3</v>
      </c>
      <c r="F75" s="402"/>
      <c r="G75" s="403"/>
      <c r="H75" s="404"/>
      <c r="I75" s="405"/>
      <c r="J75" s="406"/>
      <c r="K75" s="404"/>
      <c r="L75" s="403"/>
      <c r="M75" s="404"/>
      <c r="N75" s="405"/>
      <c r="O75" s="406"/>
      <c r="P75" s="404"/>
      <c r="Q75" s="403"/>
      <c r="R75" s="404"/>
      <c r="S75" s="405"/>
      <c r="T75" s="406"/>
      <c r="U75" s="404"/>
      <c r="V75" s="403"/>
      <c r="W75" s="404"/>
      <c r="X75" s="405"/>
      <c r="Y75" s="406"/>
      <c r="Z75" s="404"/>
      <c r="AA75" s="403"/>
      <c r="AB75" s="404"/>
      <c r="AC75" s="405"/>
      <c r="AD75" s="406"/>
      <c r="AE75" s="402"/>
      <c r="AF75" s="403"/>
      <c r="AG75" s="404"/>
      <c r="AH75" s="405"/>
      <c r="AI75" s="406"/>
      <c r="AJ75" s="404">
        <v>0</v>
      </c>
      <c r="AK75" s="403">
        <v>0</v>
      </c>
      <c r="AL75" s="404">
        <v>3</v>
      </c>
      <c r="AM75" s="405" t="s">
        <v>22</v>
      </c>
      <c r="AN75" s="406">
        <v>3</v>
      </c>
      <c r="AO75" s="409"/>
      <c r="AP75" s="410"/>
      <c r="AQ75" s="411"/>
      <c r="AR75" s="412"/>
      <c r="AS75" s="413"/>
      <c r="AT75" s="414"/>
    </row>
    <row r="76" spans="1:5" ht="15" customHeight="1">
      <c r="A76" s="157"/>
      <c r="B76" s="468" t="s">
        <v>271</v>
      </c>
      <c r="C76" s="469"/>
      <c r="E76" s="382"/>
    </row>
    <row r="77" spans="1:46" ht="15" customHeight="1">
      <c r="A77" s="88"/>
      <c r="B77" s="385" t="s">
        <v>272</v>
      </c>
      <c r="C77" s="383" t="s">
        <v>192</v>
      </c>
      <c r="D77" s="386">
        <v>2</v>
      </c>
      <c r="E77" s="382">
        <f t="shared" si="4"/>
        <v>3</v>
      </c>
      <c r="F77" s="402"/>
      <c r="G77" s="403"/>
      <c r="H77" s="404"/>
      <c r="I77" s="405"/>
      <c r="J77" s="406"/>
      <c r="K77" s="404"/>
      <c r="L77" s="403"/>
      <c r="M77" s="404"/>
      <c r="N77" s="405"/>
      <c r="O77" s="406"/>
      <c r="P77" s="404"/>
      <c r="Q77" s="403"/>
      <c r="R77" s="404"/>
      <c r="S77" s="405"/>
      <c r="T77" s="406"/>
      <c r="U77" s="404"/>
      <c r="V77" s="403"/>
      <c r="W77" s="407"/>
      <c r="X77" s="405"/>
      <c r="Y77" s="406"/>
      <c r="Z77" s="404"/>
      <c r="AA77" s="403"/>
      <c r="AB77" s="404"/>
      <c r="AC77" s="405"/>
      <c r="AD77" s="406"/>
      <c r="AE77" s="402">
        <v>2</v>
      </c>
      <c r="AF77" s="403">
        <v>0</v>
      </c>
      <c r="AG77" s="404">
        <v>0</v>
      </c>
      <c r="AH77" s="405" t="s">
        <v>19</v>
      </c>
      <c r="AI77" s="406">
        <v>3</v>
      </c>
      <c r="AJ77" s="402"/>
      <c r="AK77" s="403"/>
      <c r="AL77" s="404"/>
      <c r="AM77" s="405"/>
      <c r="AN77" s="406"/>
      <c r="AO77" s="391"/>
      <c r="AP77" s="392"/>
      <c r="AQ77" s="393"/>
      <c r="AR77" s="392"/>
      <c r="AS77" s="394"/>
      <c r="AT77" s="395"/>
    </row>
    <row r="78" spans="1:46" ht="15" customHeight="1">
      <c r="A78" s="88"/>
      <c r="B78" s="408" t="s">
        <v>268</v>
      </c>
      <c r="C78" s="383" t="s">
        <v>163</v>
      </c>
      <c r="D78" s="386">
        <v>3</v>
      </c>
      <c r="E78" s="382">
        <f t="shared" si="4"/>
        <v>3</v>
      </c>
      <c r="F78" s="402"/>
      <c r="G78" s="403"/>
      <c r="H78" s="404"/>
      <c r="I78" s="405"/>
      <c r="J78" s="406"/>
      <c r="K78" s="404"/>
      <c r="L78" s="403"/>
      <c r="M78" s="404"/>
      <c r="N78" s="405"/>
      <c r="O78" s="406"/>
      <c r="P78" s="404"/>
      <c r="Q78" s="403"/>
      <c r="R78" s="404"/>
      <c r="S78" s="405"/>
      <c r="T78" s="406"/>
      <c r="U78" s="404"/>
      <c r="V78" s="403"/>
      <c r="W78" s="407"/>
      <c r="X78" s="405"/>
      <c r="Y78" s="406"/>
      <c r="Z78" s="404"/>
      <c r="AA78" s="403"/>
      <c r="AB78" s="404"/>
      <c r="AC78" s="405"/>
      <c r="AD78" s="406"/>
      <c r="AE78" s="402">
        <v>0</v>
      </c>
      <c r="AF78" s="403">
        <v>0</v>
      </c>
      <c r="AG78" s="404">
        <v>3</v>
      </c>
      <c r="AH78" s="405" t="s">
        <v>22</v>
      </c>
      <c r="AI78" s="406">
        <v>3</v>
      </c>
      <c r="AJ78" s="402"/>
      <c r="AK78" s="403"/>
      <c r="AL78" s="404"/>
      <c r="AM78" s="405"/>
      <c r="AN78" s="406"/>
      <c r="AO78" s="409"/>
      <c r="AP78" s="410"/>
      <c r="AQ78" s="411"/>
      <c r="AR78" s="412"/>
      <c r="AS78" s="413"/>
      <c r="AT78" s="414"/>
    </row>
    <row r="79" spans="1:46" ht="15" customHeight="1">
      <c r="A79" s="88"/>
      <c r="B79" s="408" t="s">
        <v>273</v>
      </c>
      <c r="C79" s="383" t="s">
        <v>193</v>
      </c>
      <c r="D79" s="386">
        <v>2</v>
      </c>
      <c r="E79" s="382">
        <f t="shared" si="4"/>
        <v>3</v>
      </c>
      <c r="F79" s="402"/>
      <c r="G79" s="403"/>
      <c r="H79" s="404"/>
      <c r="I79" s="405"/>
      <c r="J79" s="406"/>
      <c r="K79" s="404"/>
      <c r="L79" s="403"/>
      <c r="M79" s="404"/>
      <c r="N79" s="405"/>
      <c r="O79" s="406"/>
      <c r="P79" s="404"/>
      <c r="Q79" s="403"/>
      <c r="R79" s="404"/>
      <c r="S79" s="405"/>
      <c r="T79" s="406"/>
      <c r="U79" s="404"/>
      <c r="V79" s="403"/>
      <c r="W79" s="407"/>
      <c r="X79" s="405"/>
      <c r="Y79" s="406"/>
      <c r="Z79" s="404"/>
      <c r="AA79" s="403"/>
      <c r="AB79" s="404"/>
      <c r="AC79" s="405"/>
      <c r="AD79" s="406"/>
      <c r="AE79" s="402"/>
      <c r="AF79" s="403"/>
      <c r="AG79" s="404"/>
      <c r="AH79" s="405"/>
      <c r="AI79" s="406"/>
      <c r="AJ79" s="402">
        <v>2</v>
      </c>
      <c r="AK79" s="403">
        <v>0</v>
      </c>
      <c r="AL79" s="404">
        <v>0</v>
      </c>
      <c r="AM79" s="405" t="s">
        <v>19</v>
      </c>
      <c r="AN79" s="406">
        <v>3</v>
      </c>
      <c r="AO79" s="409"/>
      <c r="AP79" s="410"/>
      <c r="AQ79" s="411"/>
      <c r="AR79" s="410"/>
      <c r="AS79" s="413"/>
      <c r="AT79" s="415"/>
    </row>
    <row r="80" spans="1:46" ht="15" customHeight="1">
      <c r="A80" s="88"/>
      <c r="B80" s="416" t="s">
        <v>270</v>
      </c>
      <c r="C80" s="383" t="s">
        <v>165</v>
      </c>
      <c r="D80" s="386">
        <v>3</v>
      </c>
      <c r="E80" s="382">
        <f t="shared" si="4"/>
        <v>3</v>
      </c>
      <c r="F80" s="402"/>
      <c r="G80" s="403"/>
      <c r="H80" s="404"/>
      <c r="I80" s="405"/>
      <c r="J80" s="406"/>
      <c r="K80" s="404"/>
      <c r="L80" s="403"/>
      <c r="M80" s="404"/>
      <c r="N80" s="405"/>
      <c r="O80" s="406"/>
      <c r="P80" s="404"/>
      <c r="Q80" s="403"/>
      <c r="R80" s="404"/>
      <c r="S80" s="405"/>
      <c r="T80" s="406"/>
      <c r="U80" s="404"/>
      <c r="V80" s="403"/>
      <c r="W80" s="404"/>
      <c r="X80" s="405"/>
      <c r="Y80" s="406"/>
      <c r="Z80" s="404"/>
      <c r="AA80" s="403"/>
      <c r="AB80" s="404"/>
      <c r="AC80" s="405"/>
      <c r="AD80" s="406"/>
      <c r="AE80" s="402"/>
      <c r="AF80" s="403"/>
      <c r="AG80" s="404"/>
      <c r="AH80" s="405"/>
      <c r="AI80" s="406"/>
      <c r="AJ80" s="404">
        <v>0</v>
      </c>
      <c r="AK80" s="403">
        <v>0</v>
      </c>
      <c r="AL80" s="404">
        <v>3</v>
      </c>
      <c r="AM80" s="405" t="s">
        <v>22</v>
      </c>
      <c r="AN80" s="406">
        <v>3</v>
      </c>
      <c r="AO80" s="409"/>
      <c r="AP80" s="410"/>
      <c r="AQ80" s="411"/>
      <c r="AR80" s="412"/>
      <c r="AS80" s="413"/>
      <c r="AT80" s="414"/>
    </row>
    <row r="81" spans="1:5" ht="15" customHeight="1">
      <c r="A81" s="157"/>
      <c r="B81" s="468" t="s">
        <v>274</v>
      </c>
      <c r="C81" s="469"/>
      <c r="E81" s="382"/>
    </row>
    <row r="82" spans="1:46" ht="15" customHeight="1">
      <c r="A82" s="88"/>
      <c r="B82" s="385" t="s">
        <v>275</v>
      </c>
      <c r="C82" s="383" t="s">
        <v>194</v>
      </c>
      <c r="D82" s="386">
        <v>2</v>
      </c>
      <c r="E82" s="382">
        <f t="shared" si="4"/>
        <v>3</v>
      </c>
      <c r="F82" s="402"/>
      <c r="G82" s="403"/>
      <c r="H82" s="404"/>
      <c r="I82" s="405"/>
      <c r="J82" s="406"/>
      <c r="K82" s="404"/>
      <c r="L82" s="403"/>
      <c r="M82" s="404"/>
      <c r="N82" s="405"/>
      <c r="O82" s="406"/>
      <c r="P82" s="404"/>
      <c r="Q82" s="403"/>
      <c r="R82" s="404"/>
      <c r="S82" s="405"/>
      <c r="T82" s="406"/>
      <c r="U82" s="404"/>
      <c r="V82" s="403"/>
      <c r="W82" s="407"/>
      <c r="X82" s="405"/>
      <c r="Y82" s="406"/>
      <c r="Z82" s="404"/>
      <c r="AA82" s="403"/>
      <c r="AB82" s="404"/>
      <c r="AC82" s="405"/>
      <c r="AD82" s="406"/>
      <c r="AE82" s="402">
        <v>2</v>
      </c>
      <c r="AF82" s="403">
        <v>0</v>
      </c>
      <c r="AG82" s="404">
        <v>0</v>
      </c>
      <c r="AH82" s="405" t="s">
        <v>19</v>
      </c>
      <c r="AI82" s="406">
        <v>3</v>
      </c>
      <c r="AJ82" s="402"/>
      <c r="AK82" s="403"/>
      <c r="AL82" s="404"/>
      <c r="AM82" s="405"/>
      <c r="AN82" s="406"/>
      <c r="AO82" s="391"/>
      <c r="AP82" s="392"/>
      <c r="AQ82" s="393"/>
      <c r="AR82" s="392"/>
      <c r="AS82" s="394"/>
      <c r="AT82" s="395"/>
    </row>
    <row r="83" spans="1:46" ht="15" customHeight="1">
      <c r="A83" s="88"/>
      <c r="B83" s="408" t="s">
        <v>268</v>
      </c>
      <c r="C83" s="383" t="s">
        <v>163</v>
      </c>
      <c r="D83" s="386">
        <v>3</v>
      </c>
      <c r="E83" s="382">
        <f t="shared" si="4"/>
        <v>3</v>
      </c>
      <c r="F83" s="402"/>
      <c r="G83" s="403"/>
      <c r="H83" s="404"/>
      <c r="I83" s="405"/>
      <c r="J83" s="406"/>
      <c r="K83" s="404"/>
      <c r="L83" s="403"/>
      <c r="M83" s="404"/>
      <c r="N83" s="405"/>
      <c r="O83" s="406"/>
      <c r="P83" s="404"/>
      <c r="Q83" s="403"/>
      <c r="R83" s="404"/>
      <c r="S83" s="405"/>
      <c r="T83" s="406"/>
      <c r="U83" s="404"/>
      <c r="V83" s="403"/>
      <c r="W83" s="407"/>
      <c r="X83" s="405"/>
      <c r="Y83" s="406"/>
      <c r="Z83" s="404"/>
      <c r="AA83" s="403"/>
      <c r="AB83" s="404"/>
      <c r="AC83" s="405"/>
      <c r="AD83" s="406"/>
      <c r="AE83" s="402">
        <v>0</v>
      </c>
      <c r="AF83" s="403">
        <v>0</v>
      </c>
      <c r="AG83" s="404">
        <v>3</v>
      </c>
      <c r="AH83" s="405" t="s">
        <v>22</v>
      </c>
      <c r="AI83" s="406">
        <v>3</v>
      </c>
      <c r="AJ83" s="402"/>
      <c r="AK83" s="403"/>
      <c r="AL83" s="404"/>
      <c r="AM83" s="405"/>
      <c r="AN83" s="406"/>
      <c r="AO83" s="409"/>
      <c r="AP83" s="410"/>
      <c r="AQ83" s="411"/>
      <c r="AR83" s="412"/>
      <c r="AS83" s="413"/>
      <c r="AT83" s="414"/>
    </row>
    <row r="84" spans="1:46" ht="15" customHeight="1">
      <c r="A84" s="88"/>
      <c r="B84" s="408" t="s">
        <v>276</v>
      </c>
      <c r="C84" s="383" t="s">
        <v>195</v>
      </c>
      <c r="D84" s="386">
        <v>2</v>
      </c>
      <c r="E84" s="382">
        <f t="shared" si="4"/>
        <v>3</v>
      </c>
      <c r="F84" s="402"/>
      <c r="G84" s="403"/>
      <c r="H84" s="404"/>
      <c r="I84" s="405"/>
      <c r="J84" s="406"/>
      <c r="K84" s="404"/>
      <c r="L84" s="403"/>
      <c r="M84" s="404"/>
      <c r="N84" s="405"/>
      <c r="O84" s="406"/>
      <c r="P84" s="404"/>
      <c r="Q84" s="403"/>
      <c r="R84" s="404"/>
      <c r="S84" s="405"/>
      <c r="T84" s="406"/>
      <c r="U84" s="404"/>
      <c r="V84" s="403"/>
      <c r="W84" s="407"/>
      <c r="X84" s="405"/>
      <c r="Y84" s="406"/>
      <c r="Z84" s="404"/>
      <c r="AA84" s="403"/>
      <c r="AB84" s="404"/>
      <c r="AC84" s="405"/>
      <c r="AD84" s="406"/>
      <c r="AE84" s="402"/>
      <c r="AF84" s="403"/>
      <c r="AG84" s="404"/>
      <c r="AH84" s="405"/>
      <c r="AI84" s="406"/>
      <c r="AJ84" s="402">
        <v>2</v>
      </c>
      <c r="AK84" s="403">
        <v>0</v>
      </c>
      <c r="AL84" s="404">
        <v>0</v>
      </c>
      <c r="AM84" s="405" t="s">
        <v>19</v>
      </c>
      <c r="AN84" s="406">
        <v>3</v>
      </c>
      <c r="AO84" s="409"/>
      <c r="AP84" s="410"/>
      <c r="AQ84" s="411"/>
      <c r="AR84" s="410"/>
      <c r="AS84" s="413"/>
      <c r="AT84" s="415"/>
    </row>
    <row r="85" spans="1:46" ht="15" customHeight="1">
      <c r="A85" s="88"/>
      <c r="B85" s="416" t="s">
        <v>270</v>
      </c>
      <c r="C85" s="383" t="s">
        <v>165</v>
      </c>
      <c r="D85" s="386">
        <v>3</v>
      </c>
      <c r="E85" s="382">
        <f t="shared" si="4"/>
        <v>3</v>
      </c>
      <c r="F85" s="402"/>
      <c r="G85" s="403"/>
      <c r="H85" s="404"/>
      <c r="I85" s="405"/>
      <c r="J85" s="406"/>
      <c r="K85" s="404"/>
      <c r="L85" s="403"/>
      <c r="M85" s="404"/>
      <c r="N85" s="405"/>
      <c r="O85" s="406"/>
      <c r="P85" s="404"/>
      <c r="Q85" s="403"/>
      <c r="R85" s="404"/>
      <c r="S85" s="405"/>
      <c r="T85" s="406"/>
      <c r="U85" s="404"/>
      <c r="V85" s="403"/>
      <c r="W85" s="404"/>
      <c r="X85" s="405"/>
      <c r="Y85" s="406"/>
      <c r="Z85" s="404"/>
      <c r="AA85" s="403"/>
      <c r="AB85" s="404"/>
      <c r="AC85" s="405"/>
      <c r="AD85" s="406"/>
      <c r="AE85" s="402"/>
      <c r="AF85" s="403"/>
      <c r="AG85" s="404"/>
      <c r="AH85" s="405"/>
      <c r="AI85" s="406"/>
      <c r="AJ85" s="404">
        <v>0</v>
      </c>
      <c r="AK85" s="403">
        <v>0</v>
      </c>
      <c r="AL85" s="404">
        <v>3</v>
      </c>
      <c r="AM85" s="405" t="s">
        <v>22</v>
      </c>
      <c r="AN85" s="406">
        <v>3</v>
      </c>
      <c r="AO85" s="409"/>
      <c r="AP85" s="410"/>
      <c r="AQ85" s="411"/>
      <c r="AR85" s="412"/>
      <c r="AS85" s="413"/>
      <c r="AT85" s="414"/>
    </row>
    <row r="86" spans="1:46" ht="15" customHeight="1">
      <c r="A86" s="46"/>
      <c r="B86" s="470" t="s">
        <v>196</v>
      </c>
      <c r="C86" s="471"/>
      <c r="D86" s="133">
        <f>SUM(D87:D95)</f>
        <v>18</v>
      </c>
      <c r="E86" s="384">
        <f>SUM(E87:E95)</f>
        <v>24</v>
      </c>
      <c r="F86" s="133">
        <f>SUM(F87:F89)</f>
        <v>0</v>
      </c>
      <c r="G86" s="50">
        <f>SUM(G87:G89)</f>
        <v>0</v>
      </c>
      <c r="H86" s="50">
        <f>SUM(H87:H89)</f>
        <v>0</v>
      </c>
      <c r="I86" s="50"/>
      <c r="J86" s="134">
        <f>SUM(J87:J89)</f>
        <v>0</v>
      </c>
      <c r="K86" s="133">
        <f>SUM(K87:K89)</f>
        <v>0</v>
      </c>
      <c r="L86" s="50">
        <f>SUM(L87:L89)</f>
        <v>0</v>
      </c>
      <c r="M86" s="50">
        <f>SUM(M87:M89)</f>
        <v>0</v>
      </c>
      <c r="N86" s="50"/>
      <c r="O86" s="134">
        <f>SUM(O87:O89)</f>
        <v>0</v>
      </c>
      <c r="P86" s="133">
        <f>SUM(P87:P89)</f>
        <v>0</v>
      </c>
      <c r="Q86" s="50">
        <f>SUM(Q87:Q89)</f>
        <v>0</v>
      </c>
      <c r="R86" s="50">
        <f>SUM(R87:R89)</f>
        <v>0</v>
      </c>
      <c r="S86" s="50"/>
      <c r="T86" s="134">
        <f>SUM(T87:T89)</f>
        <v>0</v>
      </c>
      <c r="U86" s="133">
        <f>SUM(U87:U89)</f>
        <v>0</v>
      </c>
      <c r="V86" s="50">
        <f>SUM(V87:V89)</f>
        <v>0</v>
      </c>
      <c r="W86" s="50">
        <f>SUM(W87:W89)</f>
        <v>0</v>
      </c>
      <c r="X86" s="50"/>
      <c r="Y86" s="134">
        <f>SUM(Y87:Y89)</f>
        <v>0</v>
      </c>
      <c r="Z86" s="133">
        <f>SUM(Z87:Z107)</f>
        <v>13</v>
      </c>
      <c r="AA86" s="50">
        <f>SUM(AA87:AA107)</f>
        <v>0</v>
      </c>
      <c r="AB86" s="50">
        <f>SUM(AB87:AB107)</f>
        <v>4</v>
      </c>
      <c r="AC86" s="50"/>
      <c r="AD86" s="134">
        <f>SUM(AD87:AD107)</f>
        <v>23</v>
      </c>
      <c r="AE86" s="133">
        <f>SUM(AE87:AE107)</f>
        <v>13</v>
      </c>
      <c r="AF86" s="50">
        <f>SUM(AF87:AF107)</f>
        <v>0</v>
      </c>
      <c r="AG86" s="50">
        <f>SUM(AG87:AG107)</f>
        <v>8</v>
      </c>
      <c r="AH86" s="50"/>
      <c r="AI86" s="134">
        <f>SUM(AI87:AI107)</f>
        <v>28</v>
      </c>
      <c r="AJ86" s="133">
        <f>SUM(AJ87:AJ107)</f>
        <v>7</v>
      </c>
      <c r="AK86" s="50">
        <f>SUM(AK87:AK107)</f>
        <v>0</v>
      </c>
      <c r="AL86" s="50">
        <f>SUM(AL87:AL107)</f>
        <v>7</v>
      </c>
      <c r="AM86" s="50"/>
      <c r="AN86" s="134">
        <f>SUM(AN87:AN107)</f>
        <v>17</v>
      </c>
      <c r="AO86" s="256"/>
      <c r="AP86" s="257"/>
      <c r="AQ86" s="258"/>
      <c r="AR86" s="257"/>
      <c r="AS86" s="259"/>
      <c r="AT86" s="260"/>
    </row>
    <row r="87" spans="1:46" s="396" customFormat="1" ht="15" customHeight="1">
      <c r="A87" s="74"/>
      <c r="B87" s="417" t="s">
        <v>277</v>
      </c>
      <c r="C87" s="76" t="s">
        <v>197</v>
      </c>
      <c r="D87" s="297">
        <v>4</v>
      </c>
      <c r="E87" s="382">
        <f aca="true" t="shared" si="5" ref="E87:E97">SUM(Y87,AD87,AI87,AN87)</f>
        <v>5</v>
      </c>
      <c r="F87" s="77"/>
      <c r="G87" s="82"/>
      <c r="H87" s="82"/>
      <c r="I87" s="78"/>
      <c r="J87" s="81"/>
      <c r="K87" s="77"/>
      <c r="L87" s="78"/>
      <c r="M87" s="82"/>
      <c r="N87" s="78"/>
      <c r="O87" s="81"/>
      <c r="P87" s="77"/>
      <c r="Q87" s="82"/>
      <c r="R87" s="82"/>
      <c r="S87" s="78"/>
      <c r="T87" s="81"/>
      <c r="U87" s="77"/>
      <c r="V87" s="78"/>
      <c r="W87" s="82"/>
      <c r="X87" s="78"/>
      <c r="Y87" s="81"/>
      <c r="Z87" s="77">
        <v>3</v>
      </c>
      <c r="AA87" s="82">
        <v>0</v>
      </c>
      <c r="AB87" s="82">
        <v>1</v>
      </c>
      <c r="AC87" s="78" t="s">
        <v>22</v>
      </c>
      <c r="AD87" s="211">
        <v>5</v>
      </c>
      <c r="AE87" s="77"/>
      <c r="AF87" s="78"/>
      <c r="AG87" s="82"/>
      <c r="AH87" s="78"/>
      <c r="AI87" s="81"/>
      <c r="AJ87" s="77"/>
      <c r="AK87" s="78"/>
      <c r="AL87" s="82"/>
      <c r="AM87" s="78"/>
      <c r="AN87" s="81"/>
      <c r="AO87" s="365"/>
      <c r="AP87" s="418"/>
      <c r="AQ87" s="367"/>
      <c r="AR87" s="418"/>
      <c r="AS87" s="368"/>
      <c r="AT87" s="369"/>
    </row>
    <row r="88" spans="1:46" s="396" customFormat="1" ht="15" customHeight="1">
      <c r="A88" s="74"/>
      <c r="B88" s="417" t="s">
        <v>278</v>
      </c>
      <c r="C88" s="76" t="s">
        <v>198</v>
      </c>
      <c r="D88" s="297">
        <f aca="true" t="shared" si="6" ref="D88:D97">SUM(U88,V88,W88,Z88,AA88,AB88,AE88,AF88,AG88,AJ88,AK88,AL88)</f>
        <v>2</v>
      </c>
      <c r="E88" s="382">
        <f t="shared" si="5"/>
        <v>2</v>
      </c>
      <c r="F88" s="77"/>
      <c r="G88" s="82"/>
      <c r="H88" s="82"/>
      <c r="I88" s="78"/>
      <c r="J88" s="81"/>
      <c r="K88" s="77"/>
      <c r="L88" s="78"/>
      <c r="M88" s="82"/>
      <c r="N88" s="78"/>
      <c r="O88" s="81"/>
      <c r="P88" s="77"/>
      <c r="Q88" s="82"/>
      <c r="R88" s="82"/>
      <c r="S88" s="78"/>
      <c r="T88" s="81"/>
      <c r="U88" s="77"/>
      <c r="V88" s="78"/>
      <c r="W88" s="82"/>
      <c r="X88" s="78"/>
      <c r="Y88" s="81"/>
      <c r="Z88" s="77">
        <v>0</v>
      </c>
      <c r="AA88" s="82">
        <v>0</v>
      </c>
      <c r="AB88" s="82">
        <v>2</v>
      </c>
      <c r="AC88" s="78" t="s">
        <v>22</v>
      </c>
      <c r="AD88" s="211">
        <v>2</v>
      </c>
      <c r="AE88" s="77"/>
      <c r="AF88" s="78"/>
      <c r="AG88" s="82"/>
      <c r="AH88" s="78"/>
      <c r="AI88" s="81"/>
      <c r="AJ88" s="77"/>
      <c r="AK88" s="78"/>
      <c r="AL88" s="82"/>
      <c r="AM88" s="78"/>
      <c r="AN88" s="81"/>
      <c r="AO88" s="365"/>
      <c r="AP88" s="418"/>
      <c r="AQ88" s="367"/>
      <c r="AR88" s="418"/>
      <c r="AS88" s="368"/>
      <c r="AT88" s="369"/>
    </row>
    <row r="89" spans="1:46" s="396" customFormat="1" ht="15" customHeight="1">
      <c r="A89" s="74"/>
      <c r="B89" s="417" t="s">
        <v>279</v>
      </c>
      <c r="C89" s="383" t="s">
        <v>161</v>
      </c>
      <c r="D89" s="297">
        <f t="shared" si="6"/>
        <v>1</v>
      </c>
      <c r="E89" s="382">
        <f t="shared" si="5"/>
        <v>2</v>
      </c>
      <c r="F89" s="77"/>
      <c r="G89" s="82"/>
      <c r="H89" s="82"/>
      <c r="I89" s="78"/>
      <c r="J89" s="81"/>
      <c r="K89" s="77"/>
      <c r="L89" s="78"/>
      <c r="M89" s="82"/>
      <c r="N89" s="78"/>
      <c r="O89" s="81"/>
      <c r="P89" s="77"/>
      <c r="Q89" s="82"/>
      <c r="R89" s="82"/>
      <c r="S89" s="78"/>
      <c r="T89" s="81"/>
      <c r="U89" s="77"/>
      <c r="V89" s="78"/>
      <c r="W89" s="82"/>
      <c r="X89" s="78"/>
      <c r="Y89" s="81"/>
      <c r="Z89" s="77">
        <v>0</v>
      </c>
      <c r="AA89" s="82">
        <v>0</v>
      </c>
      <c r="AB89" s="82">
        <v>1</v>
      </c>
      <c r="AC89" s="78" t="s">
        <v>22</v>
      </c>
      <c r="AD89" s="211">
        <v>2</v>
      </c>
      <c r="AE89" s="77"/>
      <c r="AF89" s="78"/>
      <c r="AG89" s="82"/>
      <c r="AH89" s="78"/>
      <c r="AI89" s="81"/>
      <c r="AJ89" s="77"/>
      <c r="AK89" s="78"/>
      <c r="AL89" s="82"/>
      <c r="AM89" s="78"/>
      <c r="AN89" s="81"/>
      <c r="AO89" s="365"/>
      <c r="AP89" s="419"/>
      <c r="AQ89" s="420"/>
      <c r="AR89" s="419"/>
      <c r="AS89" s="368"/>
      <c r="AT89" s="369"/>
    </row>
    <row r="90" spans="1:46" s="396" customFormat="1" ht="15" customHeight="1">
      <c r="A90" s="74"/>
      <c r="B90" s="417" t="s">
        <v>280</v>
      </c>
      <c r="C90" s="76" t="s">
        <v>199</v>
      </c>
      <c r="D90" s="297">
        <f>SUM(U90,V90,W90,Z90,AA90,AB90,AE90,AF90,AG90,AJ90,AK90,AL90)</f>
        <v>4</v>
      </c>
      <c r="E90" s="382">
        <f>SUM(Y90,AD90,AI90,AN90)</f>
        <v>5</v>
      </c>
      <c r="F90" s="421"/>
      <c r="G90" s="91"/>
      <c r="H90" s="90"/>
      <c r="I90" s="92"/>
      <c r="J90" s="93"/>
      <c r="K90" s="90"/>
      <c r="L90" s="91"/>
      <c r="M90" s="90"/>
      <c r="N90" s="92"/>
      <c r="O90" s="93"/>
      <c r="P90" s="90"/>
      <c r="Q90" s="91"/>
      <c r="R90" s="90"/>
      <c r="S90" s="92"/>
      <c r="T90" s="93"/>
      <c r="U90" s="90"/>
      <c r="V90" s="91"/>
      <c r="W90" s="94"/>
      <c r="X90" s="92"/>
      <c r="Y90" s="93"/>
      <c r="Z90" s="90"/>
      <c r="AA90" s="91"/>
      <c r="AB90" s="90"/>
      <c r="AC90" s="92"/>
      <c r="AD90" s="93"/>
      <c r="AE90" s="421">
        <v>3</v>
      </c>
      <c r="AF90" s="91">
        <v>0</v>
      </c>
      <c r="AG90" s="90">
        <v>1</v>
      </c>
      <c r="AH90" s="92" t="s">
        <v>19</v>
      </c>
      <c r="AI90" s="156">
        <v>5</v>
      </c>
      <c r="AJ90" s="422"/>
      <c r="AK90" s="78"/>
      <c r="AL90" s="79"/>
      <c r="AM90" s="80"/>
      <c r="AN90" s="81"/>
      <c r="AO90" s="365"/>
      <c r="AP90" s="419"/>
      <c r="AQ90" s="420"/>
      <c r="AR90" s="419"/>
      <c r="AS90" s="368"/>
      <c r="AT90" s="369"/>
    </row>
    <row r="91" spans="1:46" ht="15" customHeight="1">
      <c r="A91" s="88"/>
      <c r="B91" s="417" t="s">
        <v>281</v>
      </c>
      <c r="C91" s="383" t="s">
        <v>163</v>
      </c>
      <c r="D91" s="297">
        <f>SUM(U91,V91,W91,Z91,AA91,AB91,AE91,AF91,AG91,AJ91,AK91,AL91)</f>
        <v>1</v>
      </c>
      <c r="E91" s="382">
        <f>SUM(Y91,AD91,AI91,AN91)</f>
        <v>2</v>
      </c>
      <c r="F91" s="421"/>
      <c r="G91" s="91"/>
      <c r="H91" s="90"/>
      <c r="I91" s="92"/>
      <c r="J91" s="93"/>
      <c r="K91" s="90"/>
      <c r="L91" s="91"/>
      <c r="M91" s="90"/>
      <c r="N91" s="92"/>
      <c r="O91" s="93"/>
      <c r="P91" s="90"/>
      <c r="Q91" s="91"/>
      <c r="R91" s="90"/>
      <c r="S91" s="92"/>
      <c r="T91" s="93"/>
      <c r="U91" s="90"/>
      <c r="V91" s="91"/>
      <c r="W91" s="94"/>
      <c r="X91" s="92"/>
      <c r="Y91" s="93"/>
      <c r="Z91" s="90"/>
      <c r="AA91" s="91"/>
      <c r="AB91" s="90"/>
      <c r="AC91" s="92"/>
      <c r="AD91" s="93"/>
      <c r="AE91" s="421">
        <v>0</v>
      </c>
      <c r="AF91" s="91">
        <v>0</v>
      </c>
      <c r="AG91" s="90">
        <v>1</v>
      </c>
      <c r="AH91" s="92" t="s">
        <v>22</v>
      </c>
      <c r="AI91" s="156">
        <v>2</v>
      </c>
      <c r="AJ91" s="422"/>
      <c r="AK91" s="78"/>
      <c r="AL91" s="79"/>
      <c r="AM91" s="80"/>
      <c r="AN91" s="81"/>
      <c r="AO91" s="365"/>
      <c r="AP91" s="419"/>
      <c r="AQ91" s="420"/>
      <c r="AR91" s="419"/>
      <c r="AS91" s="368"/>
      <c r="AT91" s="369"/>
    </row>
    <row r="92" spans="1:46" ht="15" customHeight="1">
      <c r="A92" s="88"/>
      <c r="B92" s="417" t="s">
        <v>282</v>
      </c>
      <c r="C92" s="383" t="s">
        <v>165</v>
      </c>
      <c r="D92" s="297">
        <f>SUM(U92,V92,W92,Z92,AA92,AB92,AE92,AF92,AG92,AJ92,AK92,AL92)</f>
        <v>2</v>
      </c>
      <c r="E92" s="382">
        <f>SUM(Y92,AD92,AI92,AN92)</f>
        <v>2</v>
      </c>
      <c r="F92" s="421"/>
      <c r="G92" s="91"/>
      <c r="H92" s="90"/>
      <c r="I92" s="92"/>
      <c r="J92" s="93"/>
      <c r="K92" s="230"/>
      <c r="L92" s="163"/>
      <c r="M92" s="230"/>
      <c r="N92" s="231"/>
      <c r="O92" s="164"/>
      <c r="P92" s="90"/>
      <c r="Q92" s="91"/>
      <c r="R92" s="90"/>
      <c r="S92" s="92"/>
      <c r="T92" s="93"/>
      <c r="U92" s="90"/>
      <c r="V92" s="91"/>
      <c r="W92" s="94"/>
      <c r="X92" s="92"/>
      <c r="Y92" s="93"/>
      <c r="Z92" s="90"/>
      <c r="AA92" s="91"/>
      <c r="AB92" s="230"/>
      <c r="AC92" s="231"/>
      <c r="AD92" s="164"/>
      <c r="AE92" s="160"/>
      <c r="AF92" s="163"/>
      <c r="AG92" s="230"/>
      <c r="AH92" s="231"/>
      <c r="AI92" s="164"/>
      <c r="AJ92" s="160">
        <v>0</v>
      </c>
      <c r="AK92" s="163">
        <v>0</v>
      </c>
      <c r="AL92" s="230">
        <v>2</v>
      </c>
      <c r="AM92" s="231" t="s">
        <v>22</v>
      </c>
      <c r="AN92" s="165">
        <v>2</v>
      </c>
      <c r="AO92" s="365"/>
      <c r="AP92" s="418"/>
      <c r="AQ92" s="367"/>
      <c r="AR92" s="418"/>
      <c r="AS92" s="368"/>
      <c r="AT92" s="369"/>
    </row>
    <row r="93" spans="1:3" ht="15" customHeight="1">
      <c r="A93" s="157"/>
      <c r="B93" s="468" t="s">
        <v>200</v>
      </c>
      <c r="C93" s="469"/>
    </row>
    <row r="94" spans="1:46" ht="15" customHeight="1">
      <c r="A94" s="157"/>
      <c r="B94" s="75" t="s">
        <v>283</v>
      </c>
      <c r="C94" s="159" t="s">
        <v>201</v>
      </c>
      <c r="D94" s="297">
        <f t="shared" si="6"/>
        <v>2</v>
      </c>
      <c r="E94" s="382">
        <f t="shared" si="5"/>
        <v>3</v>
      </c>
      <c r="F94" s="421"/>
      <c r="G94" s="91"/>
      <c r="H94" s="90"/>
      <c r="I94" s="92"/>
      <c r="J94" s="93"/>
      <c r="K94" s="90"/>
      <c r="L94" s="91"/>
      <c r="M94" s="90"/>
      <c r="N94" s="92"/>
      <c r="O94" s="93"/>
      <c r="P94" s="90"/>
      <c r="Q94" s="91"/>
      <c r="R94" s="90"/>
      <c r="S94" s="92"/>
      <c r="T94" s="93"/>
      <c r="U94" s="90"/>
      <c r="V94" s="91"/>
      <c r="W94" s="94"/>
      <c r="X94" s="92"/>
      <c r="Y94" s="93"/>
      <c r="Z94" s="90"/>
      <c r="AA94" s="91"/>
      <c r="AB94" s="90"/>
      <c r="AC94" s="92"/>
      <c r="AD94" s="93"/>
      <c r="AE94" s="421">
        <v>1</v>
      </c>
      <c r="AF94" s="91">
        <v>0</v>
      </c>
      <c r="AG94" s="90">
        <v>1</v>
      </c>
      <c r="AH94" s="92" t="s">
        <v>19</v>
      </c>
      <c r="AI94" s="156">
        <v>3</v>
      </c>
      <c r="AJ94" s="421"/>
      <c r="AK94" s="91"/>
      <c r="AL94" s="90"/>
      <c r="AM94" s="92"/>
      <c r="AN94" s="93"/>
      <c r="AO94" s="202"/>
      <c r="AP94" s="214"/>
      <c r="AQ94" s="84"/>
      <c r="AR94" s="101"/>
      <c r="AS94" s="209"/>
      <c r="AT94" s="223"/>
    </row>
    <row r="95" spans="1:46" ht="15" customHeight="1">
      <c r="A95" s="157"/>
      <c r="B95" s="75" t="s">
        <v>284</v>
      </c>
      <c r="C95" s="159" t="s">
        <v>202</v>
      </c>
      <c r="D95" s="297">
        <f t="shared" si="6"/>
        <v>2</v>
      </c>
      <c r="E95" s="382">
        <f t="shared" si="5"/>
        <v>3</v>
      </c>
      <c r="F95" s="421"/>
      <c r="G95" s="91"/>
      <c r="H95" s="90"/>
      <c r="I95" s="92"/>
      <c r="J95" s="93"/>
      <c r="K95" s="230"/>
      <c r="L95" s="163"/>
      <c r="M95" s="230"/>
      <c r="N95" s="231"/>
      <c r="O95" s="164"/>
      <c r="P95" s="90"/>
      <c r="Q95" s="91"/>
      <c r="R95" s="90"/>
      <c r="S95" s="92"/>
      <c r="T95" s="93"/>
      <c r="U95" s="90"/>
      <c r="V95" s="91"/>
      <c r="W95" s="94"/>
      <c r="X95" s="92"/>
      <c r="Y95" s="93"/>
      <c r="Z95" s="90"/>
      <c r="AA95" s="91"/>
      <c r="AB95" s="230"/>
      <c r="AC95" s="231"/>
      <c r="AD95" s="164"/>
      <c r="AE95" s="160"/>
      <c r="AF95" s="163"/>
      <c r="AG95" s="230"/>
      <c r="AH95" s="231"/>
      <c r="AI95" s="164"/>
      <c r="AJ95" s="160">
        <v>2</v>
      </c>
      <c r="AK95" s="163">
        <v>0</v>
      </c>
      <c r="AL95" s="230">
        <v>0</v>
      </c>
      <c r="AM95" s="231" t="s">
        <v>19</v>
      </c>
      <c r="AN95" s="165">
        <v>3</v>
      </c>
      <c r="AO95" s="202"/>
      <c r="AP95" s="214"/>
      <c r="AQ95" s="84"/>
      <c r="AR95" s="214"/>
      <c r="AS95" s="209"/>
      <c r="AT95" s="217"/>
    </row>
    <row r="96" spans="1:3" ht="15" customHeight="1">
      <c r="A96" s="157"/>
      <c r="B96" s="468" t="s">
        <v>203</v>
      </c>
      <c r="C96" s="469"/>
    </row>
    <row r="97" spans="1:46" s="100" customFormat="1" ht="15" customHeight="1">
      <c r="A97" s="157"/>
      <c r="B97" s="423" t="s">
        <v>285</v>
      </c>
      <c r="C97" s="424" t="s">
        <v>204</v>
      </c>
      <c r="D97" s="297">
        <f t="shared" si="6"/>
        <v>2</v>
      </c>
      <c r="E97" s="425">
        <f t="shared" si="5"/>
        <v>2</v>
      </c>
      <c r="F97" s="421"/>
      <c r="G97" s="91"/>
      <c r="H97" s="90"/>
      <c r="I97" s="92"/>
      <c r="J97" s="93"/>
      <c r="K97" s="230"/>
      <c r="L97" s="163"/>
      <c r="M97" s="230"/>
      <c r="N97" s="231"/>
      <c r="O97" s="164"/>
      <c r="P97" s="90"/>
      <c r="Q97" s="91"/>
      <c r="R97" s="90"/>
      <c r="S97" s="92"/>
      <c r="T97" s="93"/>
      <c r="U97" s="90"/>
      <c r="V97" s="91"/>
      <c r="W97" s="94"/>
      <c r="X97" s="92"/>
      <c r="Y97" s="93"/>
      <c r="Z97" s="90">
        <v>2</v>
      </c>
      <c r="AA97" s="91">
        <v>0</v>
      </c>
      <c r="AB97" s="230">
        <v>0</v>
      </c>
      <c r="AC97" s="231" t="s">
        <v>19</v>
      </c>
      <c r="AD97" s="164">
        <v>2</v>
      </c>
      <c r="AE97" s="160"/>
      <c r="AF97" s="163"/>
      <c r="AG97" s="230"/>
      <c r="AH97" s="231"/>
      <c r="AI97" s="164"/>
      <c r="AJ97" s="160"/>
      <c r="AK97" s="163"/>
      <c r="AL97" s="230"/>
      <c r="AM97" s="231"/>
      <c r="AN97" s="165"/>
      <c r="AO97" s="426"/>
      <c r="AP97" s="427"/>
      <c r="AQ97" s="166"/>
      <c r="AR97" s="427"/>
      <c r="AS97" s="428"/>
      <c r="AT97" s="429"/>
    </row>
    <row r="98" spans="1:46" s="100" customFormat="1" ht="15" customHeight="1">
      <c r="A98" s="157"/>
      <c r="B98" s="423" t="s">
        <v>286</v>
      </c>
      <c r="C98" s="424" t="s">
        <v>205</v>
      </c>
      <c r="D98" s="297">
        <f>SUM(U98,V98,W98,Z98,AA98,AB98,AE98,AF98,AG98,AJ98,AK98,AL98)</f>
        <v>2</v>
      </c>
      <c r="E98" s="425">
        <f>SUM(Y98,AD98,AI98,AN98)</f>
        <v>2</v>
      </c>
      <c r="F98" s="421"/>
      <c r="G98" s="91"/>
      <c r="H98" s="90"/>
      <c r="I98" s="92"/>
      <c r="J98" s="93"/>
      <c r="K98" s="230"/>
      <c r="L98" s="163"/>
      <c r="M98" s="230"/>
      <c r="N98" s="231"/>
      <c r="O98" s="164"/>
      <c r="P98" s="90"/>
      <c r="Q98" s="91"/>
      <c r="R98" s="90"/>
      <c r="S98" s="92"/>
      <c r="T98" s="93"/>
      <c r="U98" s="90"/>
      <c r="V98" s="91"/>
      <c r="W98" s="94"/>
      <c r="X98" s="92"/>
      <c r="Y98" s="93"/>
      <c r="Z98" s="90"/>
      <c r="AA98" s="91"/>
      <c r="AB98" s="230"/>
      <c r="AC98" s="231"/>
      <c r="AD98" s="164"/>
      <c r="AE98" s="160">
        <v>1</v>
      </c>
      <c r="AF98" s="163">
        <v>0</v>
      </c>
      <c r="AG98" s="230">
        <v>1</v>
      </c>
      <c r="AH98" s="231" t="s">
        <v>19</v>
      </c>
      <c r="AI98" s="164">
        <v>2</v>
      </c>
      <c r="AJ98" s="160"/>
      <c r="AK98" s="163"/>
      <c r="AL98" s="230"/>
      <c r="AM98" s="231"/>
      <c r="AN98" s="165"/>
      <c r="AO98" s="426"/>
      <c r="AP98" s="427"/>
      <c r="AQ98" s="166"/>
      <c r="AR98" s="427"/>
      <c r="AS98" s="428"/>
      <c r="AT98" s="429"/>
    </row>
    <row r="99" spans="1:46" s="100" customFormat="1" ht="15" customHeight="1">
      <c r="A99" s="157"/>
      <c r="B99" s="423" t="s">
        <v>287</v>
      </c>
      <c r="C99" s="424" t="s">
        <v>206</v>
      </c>
      <c r="D99" s="297">
        <v>2</v>
      </c>
      <c r="E99" s="425">
        <v>2</v>
      </c>
      <c r="F99" s="421"/>
      <c r="G99" s="91"/>
      <c r="H99" s="90"/>
      <c r="I99" s="92"/>
      <c r="J99" s="93"/>
      <c r="K99" s="230"/>
      <c r="L99" s="163"/>
      <c r="M99" s="230"/>
      <c r="N99" s="231"/>
      <c r="O99" s="164"/>
      <c r="P99" s="90"/>
      <c r="Q99" s="91"/>
      <c r="R99" s="90"/>
      <c r="S99" s="92"/>
      <c r="T99" s="93"/>
      <c r="U99" s="90"/>
      <c r="V99" s="91"/>
      <c r="W99" s="94"/>
      <c r="X99" s="92"/>
      <c r="Y99" s="93"/>
      <c r="Z99" s="90"/>
      <c r="AA99" s="91"/>
      <c r="AB99" s="230"/>
      <c r="AC99" s="231"/>
      <c r="AD99" s="164"/>
      <c r="AE99" s="160"/>
      <c r="AF99" s="163"/>
      <c r="AG99" s="230"/>
      <c r="AH99" s="231"/>
      <c r="AI99" s="164"/>
      <c r="AJ99" s="160">
        <v>1</v>
      </c>
      <c r="AK99" s="163">
        <v>0</v>
      </c>
      <c r="AL99" s="230">
        <v>1</v>
      </c>
      <c r="AM99" s="231" t="s">
        <v>19</v>
      </c>
      <c r="AN99" s="165">
        <v>2</v>
      </c>
      <c r="AO99" s="426"/>
      <c r="AP99" s="427"/>
      <c r="AQ99" s="166"/>
      <c r="AR99" s="427"/>
      <c r="AS99" s="428"/>
      <c r="AT99" s="429"/>
    </row>
    <row r="100" spans="1:46" ht="15" customHeight="1">
      <c r="A100" s="46"/>
      <c r="B100" s="470" t="s">
        <v>288</v>
      </c>
      <c r="C100" s="471"/>
      <c r="D100" s="133">
        <f>SUM(D101:D108)</f>
        <v>18</v>
      </c>
      <c r="E100" s="384">
        <f>SUM(E101:E108)</f>
        <v>24</v>
      </c>
      <c r="F100" s="133">
        <f>SUM(F101:F103)</f>
        <v>0</v>
      </c>
      <c r="G100" s="50">
        <f>SUM(G101:G103)</f>
        <v>0</v>
      </c>
      <c r="H100" s="50">
        <f>SUM(H101:H103)</f>
        <v>0</v>
      </c>
      <c r="I100" s="50"/>
      <c r="J100" s="134">
        <f>SUM(J101:J103)</f>
        <v>0</v>
      </c>
      <c r="K100" s="133">
        <f>SUM(K101:K103)</f>
        <v>0</v>
      </c>
      <c r="L100" s="50">
        <f>SUM(L101:L103)</f>
        <v>0</v>
      </c>
      <c r="M100" s="50">
        <f>SUM(M101:M103)</f>
        <v>0</v>
      </c>
      <c r="N100" s="50"/>
      <c r="O100" s="134">
        <f>SUM(O101:O103)</f>
        <v>0</v>
      </c>
      <c r="P100" s="133">
        <f>SUM(P101:P103)</f>
        <v>0</v>
      </c>
      <c r="Q100" s="50">
        <f>SUM(Q101:Q103)</f>
        <v>0</v>
      </c>
      <c r="R100" s="50">
        <f>SUM(R101:R103)</f>
        <v>0</v>
      </c>
      <c r="S100" s="50"/>
      <c r="T100" s="134">
        <f>SUM(T101:T103)</f>
        <v>0</v>
      </c>
      <c r="U100" s="133">
        <f>SUM(U101:U108)</f>
        <v>0</v>
      </c>
      <c r="V100" s="50">
        <f>SUM(V101:V108)</f>
        <v>0</v>
      </c>
      <c r="W100" s="50">
        <f>SUM(W101:W108)</f>
        <v>0</v>
      </c>
      <c r="X100" s="50"/>
      <c r="Y100" s="134">
        <f>SUM(Y101:Y108)</f>
        <v>0</v>
      </c>
      <c r="Z100" s="133">
        <f>SUM(Z101:Z107)</f>
        <v>4</v>
      </c>
      <c r="AA100" s="50">
        <f>SUM(AA101:AA107)</f>
        <v>0</v>
      </c>
      <c r="AB100" s="50">
        <f>SUM(AB101:AB107)</f>
        <v>0</v>
      </c>
      <c r="AC100" s="50">
        <f>SUM(AC101:AC107)</f>
        <v>0</v>
      </c>
      <c r="AD100" s="134">
        <f>SUM(AD101:AD107)</f>
        <v>6</v>
      </c>
      <c r="AE100" s="133">
        <f aca="true" t="shared" si="7" ref="AE100:AN100">SUM(AE101:AE107)</f>
        <v>4</v>
      </c>
      <c r="AF100" s="50">
        <f t="shared" si="7"/>
        <v>0</v>
      </c>
      <c r="AG100" s="50">
        <f t="shared" si="7"/>
        <v>2</v>
      </c>
      <c r="AH100" s="50">
        <f t="shared" si="7"/>
        <v>0</v>
      </c>
      <c r="AI100" s="134">
        <f t="shared" si="7"/>
        <v>8</v>
      </c>
      <c r="AJ100" s="133">
        <f t="shared" si="7"/>
        <v>2</v>
      </c>
      <c r="AK100" s="50">
        <f t="shared" si="7"/>
        <v>0</v>
      </c>
      <c r="AL100" s="50">
        <f t="shared" si="7"/>
        <v>2</v>
      </c>
      <c r="AM100" s="50">
        <f t="shared" si="7"/>
        <v>0</v>
      </c>
      <c r="AN100" s="134">
        <f t="shared" si="7"/>
        <v>5</v>
      </c>
      <c r="AO100" s="256"/>
      <c r="AP100" s="257"/>
      <c r="AQ100" s="258"/>
      <c r="AR100" s="257"/>
      <c r="AS100" s="259"/>
      <c r="AT100" s="260"/>
    </row>
    <row r="101" spans="1:46" ht="15" customHeight="1">
      <c r="A101" s="157"/>
      <c r="B101" s="423" t="s">
        <v>289</v>
      </c>
      <c r="C101" s="159" t="s">
        <v>207</v>
      </c>
      <c r="D101" s="297">
        <f aca="true" t="shared" si="8" ref="D101:D108">SUM(U101,V101,W101,Z101,AA101,AB101,AE101,AF101,AG101,AJ101,AK101,AL101)</f>
        <v>2</v>
      </c>
      <c r="E101" s="382">
        <f aca="true" t="shared" si="9" ref="E101:E108">SUM(Y101,AD101,AI101,AN101)</f>
        <v>4</v>
      </c>
      <c r="F101" s="77"/>
      <c r="G101" s="82"/>
      <c r="H101" s="82"/>
      <c r="I101" s="78"/>
      <c r="J101" s="81"/>
      <c r="K101" s="230"/>
      <c r="L101" s="163"/>
      <c r="M101" s="230"/>
      <c r="N101" s="231"/>
      <c r="O101" s="164"/>
      <c r="P101" s="230"/>
      <c r="Q101" s="163"/>
      <c r="R101" s="230"/>
      <c r="S101" s="231"/>
      <c r="T101" s="164"/>
      <c r="U101" s="230"/>
      <c r="V101" s="163"/>
      <c r="W101" s="230"/>
      <c r="X101" s="231"/>
      <c r="Y101" s="93"/>
      <c r="Z101" s="90">
        <v>2</v>
      </c>
      <c r="AA101" s="91">
        <v>0</v>
      </c>
      <c r="AB101" s="230">
        <v>0</v>
      </c>
      <c r="AC101" s="231" t="s">
        <v>22</v>
      </c>
      <c r="AD101" s="164">
        <v>4</v>
      </c>
      <c r="AE101" s="160"/>
      <c r="AF101" s="163"/>
      <c r="AG101" s="230"/>
      <c r="AH101" s="231"/>
      <c r="AI101" s="164"/>
      <c r="AJ101" s="160"/>
      <c r="AK101" s="163"/>
      <c r="AL101" s="230"/>
      <c r="AM101" s="231"/>
      <c r="AN101" s="164"/>
      <c r="AO101" s="426"/>
      <c r="AP101" s="427"/>
      <c r="AQ101" s="166"/>
      <c r="AR101" s="427"/>
      <c r="AS101" s="428"/>
      <c r="AT101" s="429"/>
    </row>
    <row r="102" spans="1:46" ht="12.75">
      <c r="A102" s="157"/>
      <c r="B102" s="423" t="s">
        <v>290</v>
      </c>
      <c r="C102" s="159" t="s">
        <v>208</v>
      </c>
      <c r="D102" s="297">
        <f t="shared" si="8"/>
        <v>2</v>
      </c>
      <c r="E102" s="382">
        <f t="shared" si="9"/>
        <v>4</v>
      </c>
      <c r="F102" s="77"/>
      <c r="G102" s="82"/>
      <c r="H102" s="82"/>
      <c r="I102" s="78"/>
      <c r="J102" s="81"/>
      <c r="K102" s="230"/>
      <c r="L102" s="163"/>
      <c r="M102" s="230"/>
      <c r="N102" s="231"/>
      <c r="O102" s="164"/>
      <c r="P102" s="230"/>
      <c r="Q102" s="163"/>
      <c r="R102" s="230"/>
      <c r="S102" s="231"/>
      <c r="T102" s="164"/>
      <c r="U102" s="230"/>
      <c r="V102" s="163"/>
      <c r="W102" s="230"/>
      <c r="X102" s="231"/>
      <c r="Y102" s="93"/>
      <c r="Z102" s="90"/>
      <c r="AA102" s="91"/>
      <c r="AB102" s="230"/>
      <c r="AC102" s="231"/>
      <c r="AD102" s="164"/>
      <c r="AE102" s="160">
        <v>2</v>
      </c>
      <c r="AF102" s="163">
        <v>0</v>
      </c>
      <c r="AG102" s="230">
        <v>0</v>
      </c>
      <c r="AH102" s="231" t="s">
        <v>22</v>
      </c>
      <c r="AI102" s="164">
        <v>4</v>
      </c>
      <c r="AJ102" s="160"/>
      <c r="AK102" s="163"/>
      <c r="AL102" s="230"/>
      <c r="AM102" s="231"/>
      <c r="AN102" s="164"/>
      <c r="AO102" s="426"/>
      <c r="AP102" s="427"/>
      <c r="AQ102" s="166"/>
      <c r="AR102" s="427"/>
      <c r="AS102" s="428"/>
      <c r="AT102" s="429"/>
    </row>
    <row r="103" spans="1:46" ht="15" customHeight="1">
      <c r="A103" s="157"/>
      <c r="B103" s="423" t="s">
        <v>291</v>
      </c>
      <c r="C103" s="159" t="s">
        <v>209</v>
      </c>
      <c r="D103" s="297">
        <f t="shared" si="8"/>
        <v>2</v>
      </c>
      <c r="E103" s="382">
        <f t="shared" si="9"/>
        <v>3</v>
      </c>
      <c r="F103" s="77"/>
      <c r="G103" s="82"/>
      <c r="H103" s="82"/>
      <c r="I103" s="78"/>
      <c r="J103" s="81"/>
      <c r="K103" s="230"/>
      <c r="L103" s="163"/>
      <c r="M103" s="230"/>
      <c r="N103" s="231"/>
      <c r="O103" s="164"/>
      <c r="P103" s="230"/>
      <c r="Q103" s="163"/>
      <c r="R103" s="230"/>
      <c r="S103" s="231"/>
      <c r="T103" s="164"/>
      <c r="U103" s="230"/>
      <c r="V103" s="163"/>
      <c r="W103" s="230"/>
      <c r="X103" s="231"/>
      <c r="Y103" s="93"/>
      <c r="Z103" s="90"/>
      <c r="AA103" s="91"/>
      <c r="AB103" s="230"/>
      <c r="AC103" s="231"/>
      <c r="AD103" s="164"/>
      <c r="AE103" s="160"/>
      <c r="AF103" s="163"/>
      <c r="AG103" s="230"/>
      <c r="AH103" s="231"/>
      <c r="AI103" s="164"/>
      <c r="AJ103" s="160">
        <v>2</v>
      </c>
      <c r="AK103" s="163">
        <v>0</v>
      </c>
      <c r="AL103" s="230">
        <v>0</v>
      </c>
      <c r="AM103" s="231" t="s">
        <v>19</v>
      </c>
      <c r="AN103" s="164">
        <v>3</v>
      </c>
      <c r="AO103" s="426"/>
      <c r="AP103" s="427"/>
      <c r="AQ103" s="166"/>
      <c r="AR103" s="427"/>
      <c r="AS103" s="428"/>
      <c r="AT103" s="429"/>
    </row>
    <row r="104" spans="1:46" ht="15" customHeight="1">
      <c r="A104" s="157"/>
      <c r="B104" s="423" t="s">
        <v>292</v>
      </c>
      <c r="C104" s="159" t="s">
        <v>210</v>
      </c>
      <c r="D104" s="297">
        <f t="shared" si="8"/>
        <v>2</v>
      </c>
      <c r="E104" s="382">
        <f t="shared" si="9"/>
        <v>2</v>
      </c>
      <c r="F104" s="421"/>
      <c r="G104" s="91"/>
      <c r="H104" s="90"/>
      <c r="I104" s="92"/>
      <c r="J104" s="93"/>
      <c r="K104" s="230"/>
      <c r="L104" s="163"/>
      <c r="M104" s="230"/>
      <c r="N104" s="231"/>
      <c r="O104" s="164"/>
      <c r="P104" s="230"/>
      <c r="Q104" s="163"/>
      <c r="R104" s="230"/>
      <c r="S104" s="231"/>
      <c r="T104" s="164"/>
      <c r="U104" s="230"/>
      <c r="V104" s="163"/>
      <c r="W104" s="230"/>
      <c r="X104" s="231"/>
      <c r="Y104" s="93"/>
      <c r="Z104" s="90"/>
      <c r="AA104" s="91"/>
      <c r="AB104" s="230"/>
      <c r="AC104" s="231"/>
      <c r="AD104" s="164"/>
      <c r="AE104" s="160">
        <v>0</v>
      </c>
      <c r="AF104" s="163">
        <v>0</v>
      </c>
      <c r="AG104" s="230">
        <v>2</v>
      </c>
      <c r="AH104" s="231" t="s">
        <v>22</v>
      </c>
      <c r="AI104" s="164">
        <v>2</v>
      </c>
      <c r="AJ104" s="160"/>
      <c r="AK104" s="163"/>
      <c r="AL104" s="230"/>
      <c r="AM104" s="231"/>
      <c r="AN104" s="164"/>
      <c r="AO104" s="426"/>
      <c r="AP104" s="427"/>
      <c r="AQ104" s="166"/>
      <c r="AR104" s="427"/>
      <c r="AS104" s="428"/>
      <c r="AT104" s="429"/>
    </row>
    <row r="105" spans="1:46" ht="15" customHeight="1">
      <c r="A105" s="157"/>
      <c r="B105" s="423" t="s">
        <v>293</v>
      </c>
      <c r="C105" s="159" t="s">
        <v>211</v>
      </c>
      <c r="D105" s="297">
        <f t="shared" si="8"/>
        <v>2</v>
      </c>
      <c r="E105" s="382">
        <f t="shared" si="9"/>
        <v>2</v>
      </c>
      <c r="F105" s="421"/>
      <c r="G105" s="91"/>
      <c r="H105" s="90"/>
      <c r="I105" s="92"/>
      <c r="J105" s="93"/>
      <c r="K105" s="230"/>
      <c r="L105" s="163"/>
      <c r="M105" s="230"/>
      <c r="N105" s="231"/>
      <c r="O105" s="164"/>
      <c r="P105" s="230"/>
      <c r="Q105" s="163"/>
      <c r="R105" s="230"/>
      <c r="S105" s="231"/>
      <c r="T105" s="164"/>
      <c r="U105" s="230"/>
      <c r="V105" s="163"/>
      <c r="W105" s="230"/>
      <c r="X105" s="231"/>
      <c r="Y105" s="93"/>
      <c r="Z105" s="90"/>
      <c r="AA105" s="91"/>
      <c r="AB105" s="230"/>
      <c r="AC105" s="231"/>
      <c r="AD105" s="164"/>
      <c r="AE105" s="160"/>
      <c r="AF105" s="163"/>
      <c r="AG105" s="230"/>
      <c r="AH105" s="231"/>
      <c r="AI105" s="164"/>
      <c r="AJ105" s="160">
        <v>0</v>
      </c>
      <c r="AK105" s="163">
        <v>0</v>
      </c>
      <c r="AL105" s="230">
        <v>2</v>
      </c>
      <c r="AM105" s="231" t="s">
        <v>22</v>
      </c>
      <c r="AN105" s="164">
        <v>2</v>
      </c>
      <c r="AO105" s="426"/>
      <c r="AP105" s="427"/>
      <c r="AQ105" s="166"/>
      <c r="AR105" s="427"/>
      <c r="AS105" s="428"/>
      <c r="AT105" s="429"/>
    </row>
    <row r="106" spans="1:46" ht="15" customHeight="1">
      <c r="A106" s="157"/>
      <c r="B106" s="423" t="s">
        <v>294</v>
      </c>
      <c r="C106" s="159" t="s">
        <v>212</v>
      </c>
      <c r="D106" s="297">
        <f t="shared" si="8"/>
        <v>2</v>
      </c>
      <c r="E106" s="382">
        <f t="shared" si="9"/>
        <v>2</v>
      </c>
      <c r="F106" s="421"/>
      <c r="G106" s="91"/>
      <c r="H106" s="90"/>
      <c r="I106" s="92"/>
      <c r="J106" s="93"/>
      <c r="K106" s="230"/>
      <c r="L106" s="163"/>
      <c r="M106" s="230"/>
      <c r="N106" s="231"/>
      <c r="O106" s="164"/>
      <c r="P106" s="230"/>
      <c r="Q106" s="163"/>
      <c r="R106" s="230"/>
      <c r="S106" s="231"/>
      <c r="T106" s="164"/>
      <c r="U106" s="230"/>
      <c r="V106" s="163"/>
      <c r="W106" s="230"/>
      <c r="X106" s="231"/>
      <c r="Y106" s="93"/>
      <c r="Z106" s="90">
        <v>2</v>
      </c>
      <c r="AA106" s="91">
        <v>0</v>
      </c>
      <c r="AB106" s="230">
        <v>0</v>
      </c>
      <c r="AC106" s="231" t="s">
        <v>19</v>
      </c>
      <c r="AD106" s="164">
        <v>2</v>
      </c>
      <c r="AE106" s="160"/>
      <c r="AF106" s="163"/>
      <c r="AG106" s="230"/>
      <c r="AH106" s="231"/>
      <c r="AI106" s="164"/>
      <c r="AJ106" s="160"/>
      <c r="AK106" s="163"/>
      <c r="AL106" s="230"/>
      <c r="AM106" s="231"/>
      <c r="AN106" s="164"/>
      <c r="AO106" s="426"/>
      <c r="AP106" s="427"/>
      <c r="AQ106" s="166"/>
      <c r="AR106" s="427"/>
      <c r="AS106" s="428"/>
      <c r="AT106" s="429"/>
    </row>
    <row r="107" spans="1:46" ht="15" customHeight="1">
      <c r="A107" s="157"/>
      <c r="B107" s="423" t="s">
        <v>295</v>
      </c>
      <c r="C107" s="159" t="s">
        <v>213</v>
      </c>
      <c r="D107" s="297">
        <f t="shared" si="8"/>
        <v>2</v>
      </c>
      <c r="E107" s="382">
        <f t="shared" si="9"/>
        <v>2</v>
      </c>
      <c r="F107" s="421"/>
      <c r="G107" s="91"/>
      <c r="H107" s="90"/>
      <c r="I107" s="92"/>
      <c r="J107" s="93"/>
      <c r="K107" s="230"/>
      <c r="L107" s="163"/>
      <c r="M107" s="230"/>
      <c r="N107" s="231"/>
      <c r="O107" s="164"/>
      <c r="P107" s="230"/>
      <c r="Q107" s="163"/>
      <c r="R107" s="230"/>
      <c r="S107" s="231"/>
      <c r="T107" s="164"/>
      <c r="U107" s="230"/>
      <c r="V107" s="163"/>
      <c r="W107" s="230"/>
      <c r="X107" s="231"/>
      <c r="Y107" s="93"/>
      <c r="Z107" s="90"/>
      <c r="AA107" s="91"/>
      <c r="AB107" s="230"/>
      <c r="AC107" s="231"/>
      <c r="AD107" s="164"/>
      <c r="AE107" s="160">
        <v>2</v>
      </c>
      <c r="AF107" s="163">
        <v>0</v>
      </c>
      <c r="AG107" s="230">
        <v>0</v>
      </c>
      <c r="AH107" s="231" t="s">
        <v>19</v>
      </c>
      <c r="AI107" s="164">
        <v>2</v>
      </c>
      <c r="AJ107" s="160"/>
      <c r="AK107" s="163"/>
      <c r="AL107" s="230"/>
      <c r="AM107" s="231"/>
      <c r="AN107" s="164"/>
      <c r="AO107" s="426"/>
      <c r="AP107" s="427"/>
      <c r="AQ107" s="166"/>
      <c r="AR107" s="427"/>
      <c r="AS107" s="428"/>
      <c r="AT107" s="429"/>
    </row>
    <row r="108" spans="1:46" ht="15" customHeight="1">
      <c r="A108" s="157"/>
      <c r="B108" s="423" t="s">
        <v>296</v>
      </c>
      <c r="C108" s="159" t="s">
        <v>214</v>
      </c>
      <c r="D108" s="430">
        <f t="shared" si="8"/>
        <v>4</v>
      </c>
      <c r="E108" s="327">
        <f t="shared" si="9"/>
        <v>5</v>
      </c>
      <c r="F108" s="421"/>
      <c r="G108" s="91"/>
      <c r="H108" s="90"/>
      <c r="I108" s="92"/>
      <c r="J108" s="93"/>
      <c r="K108" s="230"/>
      <c r="L108" s="163"/>
      <c r="M108" s="230"/>
      <c r="N108" s="231"/>
      <c r="O108" s="164"/>
      <c r="P108" s="230"/>
      <c r="Q108" s="163"/>
      <c r="R108" s="230"/>
      <c r="S108" s="231"/>
      <c r="T108" s="164"/>
      <c r="U108" s="230"/>
      <c r="V108" s="163"/>
      <c r="W108" s="230"/>
      <c r="X108" s="231"/>
      <c r="Y108" s="93"/>
      <c r="Z108" s="90"/>
      <c r="AA108" s="91"/>
      <c r="AB108" s="230"/>
      <c r="AC108" s="231"/>
      <c r="AD108" s="164"/>
      <c r="AE108" s="160">
        <v>1</v>
      </c>
      <c r="AF108" s="163">
        <v>0</v>
      </c>
      <c r="AG108" s="230">
        <v>3</v>
      </c>
      <c r="AH108" s="231" t="s">
        <v>22</v>
      </c>
      <c r="AI108" s="164">
        <v>5</v>
      </c>
      <c r="AJ108" s="160"/>
      <c r="AK108" s="163"/>
      <c r="AL108" s="230"/>
      <c r="AM108" s="231"/>
      <c r="AN108" s="164"/>
      <c r="AO108" s="426"/>
      <c r="AP108" s="427"/>
      <c r="AQ108" s="166"/>
      <c r="AR108" s="427"/>
      <c r="AS108" s="428"/>
      <c r="AT108" s="429"/>
    </row>
    <row r="109" spans="1:46" ht="15" customHeight="1">
      <c r="A109" s="46"/>
      <c r="B109" s="470" t="s">
        <v>297</v>
      </c>
      <c r="C109" s="471"/>
      <c r="D109" s="133">
        <f>SUM(D110:D118)</f>
        <v>18</v>
      </c>
      <c r="E109" s="384">
        <f>SUM(E110:E118)</f>
        <v>24</v>
      </c>
      <c r="F109" s="133">
        <f>SUM(F110:F113)</f>
        <v>0</v>
      </c>
      <c r="G109" s="50">
        <f>SUM(G110:G113)</f>
        <v>0</v>
      </c>
      <c r="H109" s="50">
        <f>SUM(H110:H113)</f>
        <v>0</v>
      </c>
      <c r="I109" s="50"/>
      <c r="J109" s="134">
        <f>SUM(J110:J113)</f>
        <v>0</v>
      </c>
      <c r="K109" s="133">
        <f>SUM(K110:K113)</f>
        <v>0</v>
      </c>
      <c r="L109" s="50">
        <f>SUM(L110:L113)</f>
        <v>0</v>
      </c>
      <c r="M109" s="50">
        <f>SUM(M110:M113)</f>
        <v>0</v>
      </c>
      <c r="N109" s="50"/>
      <c r="O109" s="134">
        <f>SUM(O110:O113)</f>
        <v>0</v>
      </c>
      <c r="P109" s="133">
        <f>SUM(P110:P113)</f>
        <v>0</v>
      </c>
      <c r="Q109" s="50">
        <f>SUM(Q110:Q113)</f>
        <v>0</v>
      </c>
      <c r="R109" s="50">
        <f>SUM(R110:R113)</f>
        <v>0</v>
      </c>
      <c r="S109" s="50"/>
      <c r="T109" s="134">
        <f>SUM(T110:T113)</f>
        <v>0</v>
      </c>
      <c r="U109" s="133">
        <f>SUM(U110:U113)</f>
        <v>0</v>
      </c>
      <c r="V109" s="50">
        <f>SUM(V110:V113)</f>
        <v>0</v>
      </c>
      <c r="W109" s="50">
        <f>SUM(W110:W113)</f>
        <v>0</v>
      </c>
      <c r="X109" s="50"/>
      <c r="Y109" s="134">
        <f>SUM(Y110:Y113)</f>
        <v>0</v>
      </c>
      <c r="Z109" s="133">
        <f>SUM(Z110:Z118)</f>
        <v>4</v>
      </c>
      <c r="AA109" s="50">
        <f>SUM(AA110:AA118)</f>
        <v>0</v>
      </c>
      <c r="AB109" s="50">
        <f>SUM(AB110:AB118)</f>
        <v>3</v>
      </c>
      <c r="AC109" s="50"/>
      <c r="AD109" s="134">
        <f>SUM(AD110:AD118)</f>
        <v>9</v>
      </c>
      <c r="AE109" s="133">
        <f>SUM(AE110:AE118)</f>
        <v>5</v>
      </c>
      <c r="AF109" s="50">
        <f>SUM(AF110:AF118)</f>
        <v>0</v>
      </c>
      <c r="AG109" s="50">
        <f>SUM(AG110:AG118)</f>
        <v>2</v>
      </c>
      <c r="AH109" s="50"/>
      <c r="AI109" s="134">
        <f>SUM(AI110:AI118)</f>
        <v>9</v>
      </c>
      <c r="AJ109" s="133">
        <f>SUM(AJ110:AJ118)</f>
        <v>4</v>
      </c>
      <c r="AK109" s="50">
        <f>SUM(AK110:AK118)</f>
        <v>0</v>
      </c>
      <c r="AL109" s="50">
        <f>SUM(AL110:AL118)</f>
        <v>0</v>
      </c>
      <c r="AM109" s="50"/>
      <c r="AN109" s="134">
        <f>SUM(AN110:AN118)</f>
        <v>6</v>
      </c>
      <c r="AO109" s="256"/>
      <c r="AP109" s="257"/>
      <c r="AQ109" s="258"/>
      <c r="AR109" s="257"/>
      <c r="AS109" s="259"/>
      <c r="AT109" s="260"/>
    </row>
    <row r="110" spans="1:46" s="396" customFormat="1" ht="15" customHeight="1">
      <c r="A110" s="74"/>
      <c r="B110" s="417" t="s">
        <v>298</v>
      </c>
      <c r="C110" s="76" t="s">
        <v>215</v>
      </c>
      <c r="D110" s="297">
        <f aca="true" t="shared" si="10" ref="D110:D117">SUM(U110,V110,W110,Z110,AA110,AB110,AE110,AF110,AG110,AJ110,AK110,AL110)</f>
        <v>2</v>
      </c>
      <c r="E110" s="382">
        <f aca="true" t="shared" si="11" ref="E110:E117">SUM(Y110,AD110,AI110,AN110)</f>
        <v>3</v>
      </c>
      <c r="F110" s="77"/>
      <c r="G110" s="82"/>
      <c r="H110" s="82"/>
      <c r="I110" s="78"/>
      <c r="J110" s="81"/>
      <c r="K110" s="77"/>
      <c r="L110" s="78"/>
      <c r="M110" s="82"/>
      <c r="N110" s="78"/>
      <c r="O110" s="81"/>
      <c r="P110" s="77"/>
      <c r="Q110" s="82"/>
      <c r="R110" s="82"/>
      <c r="S110" s="78"/>
      <c r="T110" s="81"/>
      <c r="U110" s="77"/>
      <c r="V110" s="78"/>
      <c r="W110" s="82"/>
      <c r="X110" s="78"/>
      <c r="Y110" s="81"/>
      <c r="Z110" s="77">
        <v>2</v>
      </c>
      <c r="AA110" s="82">
        <v>0</v>
      </c>
      <c r="AB110" s="82">
        <v>0</v>
      </c>
      <c r="AC110" s="78" t="s">
        <v>19</v>
      </c>
      <c r="AD110" s="81">
        <v>3</v>
      </c>
      <c r="AE110" s="77"/>
      <c r="AF110" s="78"/>
      <c r="AG110" s="82"/>
      <c r="AH110" s="78"/>
      <c r="AI110" s="81"/>
      <c r="AJ110" s="77"/>
      <c r="AK110" s="78"/>
      <c r="AL110" s="82"/>
      <c r="AM110" s="78"/>
      <c r="AN110" s="81"/>
      <c r="AO110" s="365"/>
      <c r="AP110" s="418"/>
      <c r="AQ110" s="367"/>
      <c r="AR110" s="418"/>
      <c r="AS110" s="368"/>
      <c r="AT110" s="369"/>
    </row>
    <row r="111" spans="1:46" s="396" customFormat="1" ht="15" customHeight="1">
      <c r="A111" s="74"/>
      <c r="B111" s="417" t="s">
        <v>299</v>
      </c>
      <c r="C111" s="76" t="s">
        <v>216</v>
      </c>
      <c r="D111" s="297">
        <f t="shared" si="10"/>
        <v>3</v>
      </c>
      <c r="E111" s="382">
        <f t="shared" si="11"/>
        <v>3</v>
      </c>
      <c r="F111" s="77"/>
      <c r="G111" s="82"/>
      <c r="H111" s="82"/>
      <c r="I111" s="78"/>
      <c r="J111" s="81"/>
      <c r="K111" s="77"/>
      <c r="L111" s="78"/>
      <c r="M111" s="82"/>
      <c r="N111" s="78"/>
      <c r="O111" s="81"/>
      <c r="P111" s="77"/>
      <c r="Q111" s="82"/>
      <c r="R111" s="82"/>
      <c r="S111" s="78"/>
      <c r="T111" s="81"/>
      <c r="U111" s="77"/>
      <c r="V111" s="78"/>
      <c r="W111" s="82"/>
      <c r="X111" s="78"/>
      <c r="Y111" s="81"/>
      <c r="Z111" s="77">
        <v>2</v>
      </c>
      <c r="AA111" s="82">
        <v>0</v>
      </c>
      <c r="AB111" s="82">
        <v>1</v>
      </c>
      <c r="AC111" s="78" t="s">
        <v>19</v>
      </c>
      <c r="AD111" s="81">
        <v>3</v>
      </c>
      <c r="AE111" s="77"/>
      <c r="AF111" s="78"/>
      <c r="AG111" s="82"/>
      <c r="AH111" s="78"/>
      <c r="AI111" s="81"/>
      <c r="AJ111" s="77"/>
      <c r="AK111" s="78"/>
      <c r="AL111" s="82"/>
      <c r="AM111" s="78"/>
      <c r="AN111" s="81"/>
      <c r="AO111" s="365"/>
      <c r="AP111" s="418"/>
      <c r="AQ111" s="367"/>
      <c r="AR111" s="418"/>
      <c r="AS111" s="368"/>
      <c r="AT111" s="369"/>
    </row>
    <row r="112" spans="1:46" s="396" customFormat="1" ht="15" customHeight="1">
      <c r="A112" s="74"/>
      <c r="B112" s="417" t="s">
        <v>300</v>
      </c>
      <c r="C112" s="76" t="s">
        <v>217</v>
      </c>
      <c r="D112" s="297">
        <f t="shared" si="10"/>
        <v>2</v>
      </c>
      <c r="E112" s="382">
        <f t="shared" si="11"/>
        <v>3</v>
      </c>
      <c r="F112" s="77"/>
      <c r="G112" s="82"/>
      <c r="H112" s="82"/>
      <c r="I112" s="78"/>
      <c r="J112" s="81"/>
      <c r="K112" s="77"/>
      <c r="L112" s="78"/>
      <c r="M112" s="82"/>
      <c r="N112" s="78"/>
      <c r="O112" s="81"/>
      <c r="P112" s="77"/>
      <c r="Q112" s="82"/>
      <c r="R112" s="82"/>
      <c r="S112" s="78"/>
      <c r="T112" s="81"/>
      <c r="U112" s="77"/>
      <c r="V112" s="78"/>
      <c r="W112" s="82"/>
      <c r="X112" s="78"/>
      <c r="Y112" s="81"/>
      <c r="Z112" s="77">
        <v>0</v>
      </c>
      <c r="AA112" s="82">
        <v>0</v>
      </c>
      <c r="AB112" s="82">
        <v>2</v>
      </c>
      <c r="AC112" s="78" t="s">
        <v>22</v>
      </c>
      <c r="AD112" s="81">
        <v>3</v>
      </c>
      <c r="AE112" s="77"/>
      <c r="AF112" s="78"/>
      <c r="AG112" s="82"/>
      <c r="AH112" s="78"/>
      <c r="AI112" s="81"/>
      <c r="AJ112" s="77"/>
      <c r="AK112" s="78"/>
      <c r="AL112" s="82"/>
      <c r="AM112" s="78"/>
      <c r="AN112" s="81"/>
      <c r="AO112" s="365"/>
      <c r="AP112" s="419"/>
      <c r="AQ112" s="420"/>
      <c r="AR112" s="419"/>
      <c r="AS112" s="368"/>
      <c r="AT112" s="369"/>
    </row>
    <row r="113" spans="1:46" s="396" customFormat="1" ht="15" customHeight="1">
      <c r="A113" s="74"/>
      <c r="B113" s="417" t="s">
        <v>301</v>
      </c>
      <c r="C113" s="76" t="s">
        <v>218</v>
      </c>
      <c r="D113" s="297">
        <f t="shared" si="10"/>
        <v>3</v>
      </c>
      <c r="E113" s="382">
        <f t="shared" si="11"/>
        <v>3</v>
      </c>
      <c r="F113" s="77"/>
      <c r="G113" s="82"/>
      <c r="H113" s="82"/>
      <c r="I113" s="78"/>
      <c r="J113" s="81"/>
      <c r="K113" s="77"/>
      <c r="L113" s="78"/>
      <c r="M113" s="82"/>
      <c r="N113" s="78"/>
      <c r="O113" s="81"/>
      <c r="P113" s="77"/>
      <c r="Q113" s="82"/>
      <c r="R113" s="82"/>
      <c r="S113" s="78"/>
      <c r="T113" s="81"/>
      <c r="U113" s="77"/>
      <c r="V113" s="78"/>
      <c r="W113" s="82"/>
      <c r="X113" s="78"/>
      <c r="Y113" s="81"/>
      <c r="Z113" s="77"/>
      <c r="AA113" s="82"/>
      <c r="AB113" s="82"/>
      <c r="AC113" s="78"/>
      <c r="AD113" s="81"/>
      <c r="AE113" s="77">
        <v>2</v>
      </c>
      <c r="AF113" s="78">
        <v>0</v>
      </c>
      <c r="AG113" s="82">
        <v>1</v>
      </c>
      <c r="AH113" s="78" t="s">
        <v>19</v>
      </c>
      <c r="AI113" s="81">
        <v>3</v>
      </c>
      <c r="AJ113" s="77"/>
      <c r="AK113" s="78"/>
      <c r="AL113" s="82"/>
      <c r="AM113" s="78"/>
      <c r="AN113" s="81"/>
      <c r="AO113" s="365"/>
      <c r="AP113" s="418"/>
      <c r="AQ113" s="367"/>
      <c r="AR113" s="418"/>
      <c r="AS113" s="368"/>
      <c r="AT113" s="369"/>
    </row>
    <row r="114" spans="1:46" ht="15" customHeight="1">
      <c r="A114" s="88"/>
      <c r="B114" s="75" t="s">
        <v>302</v>
      </c>
      <c r="C114" s="76" t="s">
        <v>219</v>
      </c>
      <c r="D114" s="297">
        <f t="shared" si="10"/>
        <v>2</v>
      </c>
      <c r="E114" s="382">
        <f t="shared" si="11"/>
        <v>3</v>
      </c>
      <c r="F114" s="421"/>
      <c r="G114" s="91"/>
      <c r="H114" s="90"/>
      <c r="I114" s="92"/>
      <c r="J114" s="93"/>
      <c r="K114" s="90"/>
      <c r="L114" s="91"/>
      <c r="M114" s="90"/>
      <c r="N114" s="92"/>
      <c r="O114" s="93"/>
      <c r="P114" s="90"/>
      <c r="Q114" s="91"/>
      <c r="R114" s="90"/>
      <c r="S114" s="92"/>
      <c r="T114" s="93"/>
      <c r="U114" s="90"/>
      <c r="V114" s="91"/>
      <c r="W114" s="94"/>
      <c r="X114" s="92"/>
      <c r="Y114" s="93"/>
      <c r="Z114" s="90"/>
      <c r="AA114" s="91"/>
      <c r="AB114" s="90"/>
      <c r="AC114" s="92"/>
      <c r="AD114" s="93"/>
      <c r="AE114" s="421">
        <v>1</v>
      </c>
      <c r="AF114" s="91">
        <v>0</v>
      </c>
      <c r="AG114" s="90">
        <v>1</v>
      </c>
      <c r="AH114" s="92" t="s">
        <v>19</v>
      </c>
      <c r="AI114" s="93">
        <v>3</v>
      </c>
      <c r="AJ114" s="421"/>
      <c r="AK114" s="91"/>
      <c r="AL114" s="90"/>
      <c r="AM114" s="92"/>
      <c r="AN114" s="93"/>
      <c r="AO114" s="202"/>
      <c r="AP114" s="214"/>
      <c r="AQ114" s="84"/>
      <c r="AR114" s="101"/>
      <c r="AS114" s="209"/>
      <c r="AT114" s="223"/>
    </row>
    <row r="115" spans="1:46" ht="15" customHeight="1">
      <c r="A115" s="88"/>
      <c r="B115" s="75" t="s">
        <v>303</v>
      </c>
      <c r="C115" s="76" t="s">
        <v>220</v>
      </c>
      <c r="D115" s="297">
        <f t="shared" si="10"/>
        <v>2</v>
      </c>
      <c r="E115" s="382">
        <f t="shared" si="11"/>
        <v>3</v>
      </c>
      <c r="F115" s="421"/>
      <c r="G115" s="91"/>
      <c r="H115" s="90"/>
      <c r="I115" s="92"/>
      <c r="J115" s="93"/>
      <c r="K115" s="90"/>
      <c r="L115" s="91"/>
      <c r="M115" s="90"/>
      <c r="N115" s="92"/>
      <c r="O115" s="93"/>
      <c r="P115" s="90"/>
      <c r="Q115" s="91"/>
      <c r="R115" s="90"/>
      <c r="S115" s="92"/>
      <c r="T115" s="93"/>
      <c r="U115" s="90"/>
      <c r="V115" s="91"/>
      <c r="W115" s="94"/>
      <c r="X115" s="92"/>
      <c r="Y115" s="93"/>
      <c r="Z115" s="90"/>
      <c r="AA115" s="91"/>
      <c r="AB115" s="90"/>
      <c r="AC115" s="92"/>
      <c r="AD115" s="93"/>
      <c r="AE115" s="421">
        <v>2</v>
      </c>
      <c r="AF115" s="91">
        <v>0</v>
      </c>
      <c r="AG115" s="90">
        <v>0</v>
      </c>
      <c r="AH115" s="92" t="s">
        <v>19</v>
      </c>
      <c r="AI115" s="93">
        <v>3</v>
      </c>
      <c r="AJ115" s="421"/>
      <c r="AK115" s="91"/>
      <c r="AL115" s="90"/>
      <c r="AM115" s="92"/>
      <c r="AN115" s="93"/>
      <c r="AO115" s="202"/>
      <c r="AP115" s="214"/>
      <c r="AQ115" s="84"/>
      <c r="AR115" s="214"/>
      <c r="AS115" s="209"/>
      <c r="AT115" s="217"/>
    </row>
    <row r="116" spans="1:46" ht="15" customHeight="1">
      <c r="A116" s="88"/>
      <c r="B116" s="201" t="s">
        <v>304</v>
      </c>
      <c r="C116" s="76" t="s">
        <v>221</v>
      </c>
      <c r="D116" s="297">
        <f t="shared" si="10"/>
        <v>2</v>
      </c>
      <c r="E116" s="382">
        <f t="shared" si="11"/>
        <v>3</v>
      </c>
      <c r="F116" s="421"/>
      <c r="G116" s="91"/>
      <c r="H116" s="90"/>
      <c r="I116" s="92"/>
      <c r="J116" s="93"/>
      <c r="K116" s="90"/>
      <c r="L116" s="91"/>
      <c r="M116" s="90"/>
      <c r="N116" s="92"/>
      <c r="O116" s="93"/>
      <c r="P116" s="90"/>
      <c r="Q116" s="91"/>
      <c r="R116" s="90"/>
      <c r="S116" s="92"/>
      <c r="T116" s="93"/>
      <c r="U116" s="90"/>
      <c r="V116" s="91"/>
      <c r="W116" s="94"/>
      <c r="X116" s="92"/>
      <c r="Y116" s="93"/>
      <c r="Z116" s="90"/>
      <c r="AA116" s="91"/>
      <c r="AB116" s="90"/>
      <c r="AC116" s="92"/>
      <c r="AD116" s="93"/>
      <c r="AE116" s="421"/>
      <c r="AF116" s="91"/>
      <c r="AG116" s="90"/>
      <c r="AH116" s="92"/>
      <c r="AI116" s="93"/>
      <c r="AJ116" s="421">
        <v>2</v>
      </c>
      <c r="AK116" s="91">
        <v>0</v>
      </c>
      <c r="AL116" s="90">
        <v>0</v>
      </c>
      <c r="AM116" s="92" t="s">
        <v>19</v>
      </c>
      <c r="AN116" s="93">
        <v>3</v>
      </c>
      <c r="AO116" s="202"/>
      <c r="AP116" s="214"/>
      <c r="AQ116" s="84"/>
      <c r="AR116" s="101"/>
      <c r="AS116" s="209"/>
      <c r="AT116" s="223"/>
    </row>
    <row r="117" spans="1:46" ht="15" customHeight="1">
      <c r="A117" s="88"/>
      <c r="B117" s="201" t="s">
        <v>305</v>
      </c>
      <c r="C117" s="76" t="s">
        <v>222</v>
      </c>
      <c r="D117" s="297">
        <f t="shared" si="10"/>
        <v>2</v>
      </c>
      <c r="E117" s="382">
        <f t="shared" si="11"/>
        <v>3</v>
      </c>
      <c r="F117" s="421"/>
      <c r="G117" s="91"/>
      <c r="H117" s="90"/>
      <c r="I117" s="92"/>
      <c r="J117" s="93"/>
      <c r="K117" s="90"/>
      <c r="L117" s="91"/>
      <c r="M117" s="90"/>
      <c r="N117" s="92"/>
      <c r="O117" s="93"/>
      <c r="P117" s="90"/>
      <c r="Q117" s="91"/>
      <c r="R117" s="90"/>
      <c r="S117" s="92"/>
      <c r="T117" s="93"/>
      <c r="U117" s="90"/>
      <c r="V117" s="91"/>
      <c r="W117" s="90"/>
      <c r="X117" s="92"/>
      <c r="Y117" s="93"/>
      <c r="Z117" s="90"/>
      <c r="AA117" s="91"/>
      <c r="AB117" s="90"/>
      <c r="AC117" s="92"/>
      <c r="AD117" s="93"/>
      <c r="AE117" s="421"/>
      <c r="AF117" s="91"/>
      <c r="AG117" s="90"/>
      <c r="AH117" s="92"/>
      <c r="AI117" s="93"/>
      <c r="AJ117" s="90">
        <v>2</v>
      </c>
      <c r="AK117" s="91">
        <v>0</v>
      </c>
      <c r="AL117" s="90">
        <v>0</v>
      </c>
      <c r="AM117" s="92" t="s">
        <v>19</v>
      </c>
      <c r="AN117" s="93">
        <v>3</v>
      </c>
      <c r="AO117" s="202"/>
      <c r="AP117" s="214"/>
      <c r="AQ117" s="84"/>
      <c r="AR117" s="101"/>
      <c r="AS117" s="209"/>
      <c r="AT117" s="223"/>
    </row>
  </sheetData>
  <sheetProtection/>
  <mergeCells count="42">
    <mergeCell ref="B4:AL4"/>
    <mergeCell ref="A6:AT6"/>
    <mergeCell ref="B7:C7"/>
    <mergeCell ref="A10:AT10"/>
    <mergeCell ref="B11:B12"/>
    <mergeCell ref="C11:C12"/>
    <mergeCell ref="F11:AI11"/>
    <mergeCell ref="AO11:AO12"/>
    <mergeCell ref="AP11:AP12"/>
    <mergeCell ref="AQ11:AQ12"/>
    <mergeCell ref="AR11:AR12"/>
    <mergeCell ref="AS11:AS12"/>
    <mergeCell ref="AT11:AT12"/>
    <mergeCell ref="D13:E13"/>
    <mergeCell ref="B14:C14"/>
    <mergeCell ref="B15:C15"/>
    <mergeCell ref="B23:C23"/>
    <mergeCell ref="B30:C30"/>
    <mergeCell ref="B34:C34"/>
    <mergeCell ref="B38:C38"/>
    <mergeCell ref="A47:AT47"/>
    <mergeCell ref="B48:B49"/>
    <mergeCell ref="C48:C49"/>
    <mergeCell ref="F48:AI48"/>
    <mergeCell ref="AO48:AO49"/>
    <mergeCell ref="AP48:AP49"/>
    <mergeCell ref="AQ48:AQ49"/>
    <mergeCell ref="AR48:AR49"/>
    <mergeCell ref="AS48:AS49"/>
    <mergeCell ref="AT48:AT49"/>
    <mergeCell ref="B51:C51"/>
    <mergeCell ref="B58:C58"/>
    <mergeCell ref="B93:C93"/>
    <mergeCell ref="B96:C96"/>
    <mergeCell ref="B100:C100"/>
    <mergeCell ref="B109:C109"/>
    <mergeCell ref="B62:C62"/>
    <mergeCell ref="B66:C66"/>
    <mergeCell ref="B71:C71"/>
    <mergeCell ref="B76:C76"/>
    <mergeCell ref="B81:C81"/>
    <mergeCell ref="B86:C86"/>
  </mergeCells>
  <printOptions horizontalCentered="1"/>
  <pageMargins left="0.15748031496062992" right="0.15748031496062992" top="1.4566929133858268" bottom="0.3937007874015748" header="0.7874015748031497" footer="0.31496062992125984"/>
  <pageSetup firstPageNumber="1" useFirstPageNumber="1" horizontalDpi="300" verticalDpi="300" orientation="landscape" paperSize="9" scale="45" r:id="rId1"/>
  <headerFooter alignWithMargins="0">
    <oddHeader>&amp;L&amp;"Arial,Félkövér"&amp;12Óbudai Egyetem
Neumann János Informatikai Kar&amp;C&amp;"Arial CE,Félkövér"&amp;14BSc Mintatanterv 
Nappali tagozat&amp;10
&amp;R&amp;"Arial CE,Félkövér"Érvényes: 2012/13-as tanévtől</oddHeader>
    <oddFooter>&amp;L&amp;D &amp;C&amp;11Tanterv - Nappali
 &amp;F&amp;8
&amp;R&amp;P / &amp;N</oddFooter>
  </headerFooter>
  <rowBreaks count="2" manualBreakCount="2">
    <brk id="44" max="4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</dc:creator>
  <cp:keywords/>
  <dc:description/>
  <cp:lastModifiedBy>madrina</cp:lastModifiedBy>
  <dcterms:created xsi:type="dcterms:W3CDTF">2012-09-03T05:51:13Z</dcterms:created>
  <dcterms:modified xsi:type="dcterms:W3CDTF">2012-09-06T13:25:36Z</dcterms:modified>
  <cp:category/>
  <cp:version/>
  <cp:contentType/>
  <cp:contentStatus/>
</cp:coreProperties>
</file>