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ser_valeria_uni-obuda_hu/Documents/Microsoft Teams-csevegési fájlok/"/>
    </mc:Choice>
  </mc:AlternateContent>
  <xr:revisionPtr revIDLastSave="12" documentId="13_ncr:1_{91BC18A2-71CD-40C2-8039-FC61A615B23D}" xr6:coauthVersionLast="47" xr6:coauthVersionMax="47" xr10:uidLastSave="{05B8B047-5936-4ECD-8F51-5EE261320597}"/>
  <bookViews>
    <workbookView xWindow="-98" yWindow="-98" windowWidth="21795" windowHeight="12975" firstSheet="3" activeTab="3" xr2:uid="{00000000-000D-0000-FFFF-FFFF00000000}"/>
  </bookViews>
  <sheets>
    <sheet name="Szakiranyok" sheetId="4" state="hidden" r:id="rId1"/>
    <sheet name="Munka2" sheetId="2" state="hidden" r:id="rId2"/>
    <sheet name="Munka3" sheetId="3" state="hidden" r:id="rId3"/>
    <sheet name="KIB_M_MSC_NAPPALI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1" i="9" l="1"/>
  <c r="AD32" i="9"/>
  <c r="AD24" i="9"/>
  <c r="AD25" i="9"/>
  <c r="AD26" i="9"/>
  <c r="AD27" i="9"/>
  <c r="AD28" i="9"/>
  <c r="AD18" i="9"/>
  <c r="AD19" i="9"/>
  <c r="AD20" i="9"/>
  <c r="AD21" i="9"/>
  <c r="AD16" i="9"/>
  <c r="AC32" i="9" l="1"/>
  <c r="AC31" i="9"/>
  <c r="AC28" i="9"/>
  <c r="AC27" i="9"/>
  <c r="AC26" i="9"/>
  <c r="AC25" i="9"/>
  <c r="AC24" i="9"/>
  <c r="AC21" i="9"/>
  <c r="AC20" i="9"/>
  <c r="AC19" i="9"/>
  <c r="AC18" i="9"/>
  <c r="AC16" i="9"/>
  <c r="F8" i="9"/>
  <c r="G8" i="9"/>
  <c r="G7" i="9" l="1"/>
  <c r="F7" i="9"/>
  <c r="AB47" i="9"/>
  <c r="AB46" i="9"/>
  <c r="Z44" i="9"/>
  <c r="U44" i="9"/>
  <c r="P44" i="9"/>
  <c r="K44" i="9"/>
  <c r="Z43" i="9"/>
  <c r="Z42" i="9" s="1"/>
  <c r="U43" i="9"/>
  <c r="P43" i="9"/>
  <c r="K43" i="9"/>
  <c r="L35" i="9"/>
  <c r="G32" i="9"/>
  <c r="G31" i="9"/>
  <c r="G30" i="9"/>
  <c r="AA29" i="9"/>
  <c r="Y29" i="9"/>
  <c r="X29" i="9"/>
  <c r="W29" i="9"/>
  <c r="V29" i="9"/>
  <c r="T29" i="9"/>
  <c r="S29" i="9"/>
  <c r="R29" i="9"/>
  <c r="Q29" i="9"/>
  <c r="O29" i="9"/>
  <c r="N29" i="9"/>
  <c r="M29" i="9"/>
  <c r="L29" i="9"/>
  <c r="J29" i="9"/>
  <c r="I29" i="9"/>
  <c r="H29" i="9"/>
  <c r="F29" i="9"/>
  <c r="G28" i="9"/>
  <c r="F28" i="9"/>
  <c r="G27" i="9"/>
  <c r="F27" i="9"/>
  <c r="G26" i="9"/>
  <c r="F26" i="9"/>
  <c r="G25" i="9"/>
  <c r="F25" i="9"/>
  <c r="G24" i="9"/>
  <c r="F24" i="9"/>
  <c r="AA23" i="9"/>
  <c r="Y23" i="9"/>
  <c r="X23" i="9"/>
  <c r="W23" i="9"/>
  <c r="V23" i="9"/>
  <c r="T23" i="9"/>
  <c r="S23" i="9"/>
  <c r="R23" i="9"/>
  <c r="Q23" i="9"/>
  <c r="O23" i="9"/>
  <c r="N23" i="9"/>
  <c r="M23" i="9"/>
  <c r="L23" i="9"/>
  <c r="J23" i="9"/>
  <c r="I23" i="9"/>
  <c r="H23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AA10" i="9"/>
  <c r="Y10" i="9"/>
  <c r="X10" i="9"/>
  <c r="W10" i="9"/>
  <c r="V10" i="9"/>
  <c r="T10" i="9"/>
  <c r="S10" i="9"/>
  <c r="R10" i="9"/>
  <c r="Q10" i="9"/>
  <c r="O10" i="9"/>
  <c r="N10" i="9"/>
  <c r="M10" i="9"/>
  <c r="L10" i="9"/>
  <c r="J10" i="9"/>
  <c r="I10" i="9"/>
  <c r="H10" i="9"/>
  <c r="G9" i="9"/>
  <c r="F9" i="9"/>
  <c r="G6" i="9"/>
  <c r="F6" i="9"/>
  <c r="AA5" i="9"/>
  <c r="Y5" i="9"/>
  <c r="X5" i="9"/>
  <c r="W5" i="9"/>
  <c r="V5" i="9"/>
  <c r="T5" i="9"/>
  <c r="S5" i="9"/>
  <c r="R5" i="9"/>
  <c r="Q5" i="9"/>
  <c r="O5" i="9"/>
  <c r="N5" i="9"/>
  <c r="M5" i="9"/>
  <c r="L5" i="9"/>
  <c r="J5" i="9"/>
  <c r="I5" i="9"/>
  <c r="H5" i="9"/>
  <c r="G5" i="9"/>
  <c r="F5" i="9"/>
  <c r="G29" i="9" l="1"/>
  <c r="K42" i="9"/>
  <c r="P42" i="9"/>
  <c r="U42" i="9"/>
  <c r="G10" i="9"/>
  <c r="G47" i="9" s="1"/>
  <c r="F23" i="9"/>
  <c r="G23" i="9"/>
  <c r="F10" i="9"/>
  <c r="F46" i="9" s="1"/>
  <c r="H47" i="9"/>
  <c r="H46" i="9"/>
  <c r="I47" i="9"/>
  <c r="I46" i="9"/>
  <c r="J47" i="9"/>
  <c r="J46" i="9"/>
  <c r="L47" i="9"/>
  <c r="L46" i="9"/>
  <c r="M47" i="9"/>
  <c r="M46" i="9"/>
  <c r="N47" i="9"/>
  <c r="N46" i="9"/>
  <c r="O47" i="9"/>
  <c r="O46" i="9"/>
  <c r="Q47" i="9"/>
  <c r="Q46" i="9"/>
  <c r="R47" i="9"/>
  <c r="R46" i="9"/>
  <c r="S47" i="9"/>
  <c r="S46" i="9"/>
  <c r="T47" i="9"/>
  <c r="T46" i="9"/>
  <c r="V47" i="9"/>
  <c r="V46" i="9"/>
  <c r="W47" i="9"/>
  <c r="W46" i="9"/>
  <c r="X47" i="9"/>
  <c r="X46" i="9"/>
  <c r="Y47" i="9"/>
  <c r="Y46" i="9"/>
  <c r="AA47" i="9"/>
  <c r="AA46" i="9"/>
  <c r="G46" i="9" l="1"/>
  <c r="F47" i="9"/>
  <c r="AC46" i="9"/>
  <c r="AC47" i="9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</calcChain>
</file>

<file path=xl/sharedStrings.xml><?xml version="1.0" encoding="utf-8"?>
<sst xmlns="http://schemas.openxmlformats.org/spreadsheetml/2006/main" count="925" uniqueCount="405">
  <si>
    <t>SZAKIRÁNY LEÍRÁS</t>
  </si>
  <si>
    <t>Műszaki informatika szak</t>
  </si>
  <si>
    <t>BMF - NIK AII</t>
  </si>
  <si>
    <t xml:space="preserve">Szakirány neve: </t>
  </si>
  <si>
    <t>Képi adatbázisok szakirány</t>
  </si>
  <si>
    <t>Felelős oktató: Dr. Csink László, főiskolai tanár</t>
  </si>
  <si>
    <t xml:space="preserve"> </t>
  </si>
  <si>
    <t>Tantárgyak*</t>
  </si>
  <si>
    <t>heti óra</t>
  </si>
  <si>
    <t>5. félév</t>
  </si>
  <si>
    <t>6. félév</t>
  </si>
  <si>
    <t>7. félév</t>
  </si>
  <si>
    <t>ea</t>
  </si>
  <si>
    <t>tgy</t>
  </si>
  <si>
    <t>l</t>
  </si>
  <si>
    <t>k</t>
  </si>
  <si>
    <t>kr</t>
  </si>
  <si>
    <t>Bevezetés a képfeldolgozásba</t>
  </si>
  <si>
    <t>v</t>
  </si>
  <si>
    <t>Képtömörítés fraktálmódszerrel</t>
  </si>
  <si>
    <t>Alakfelismerés</t>
  </si>
  <si>
    <t>Matematikai szoftverek (TeX, Maple)</t>
  </si>
  <si>
    <t>f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</si>
  <si>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</si>
  <si>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</si>
  <si>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</si>
  <si>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</si>
  <si>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</si>
  <si>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</si>
  <si>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</si>
  <si>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</si>
  <si>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</si>
  <si>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</si>
  <si>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</si>
  <si>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</si>
  <si>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 xml:space="preserve">Felelős oktató: Dr. Bitó János, egyetemi tanár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</si>
  <si>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</si>
  <si>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</si>
  <si>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</si>
  <si>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</si>
  <si>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</si>
  <si>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</si>
  <si>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</si>
  <si>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</si>
  <si>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</si>
  <si>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</si>
  <si>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</si>
  <si>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Felelős oktató: Dr. Friedler Ferenc, egyetemi tanár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</si>
  <si>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</si>
  <si>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</si>
  <si>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</si>
  <si>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</si>
  <si>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</si>
  <si>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</si>
  <si>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</si>
  <si>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</si>
  <si>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Virtuális informatikai technológia</t>
  </si>
  <si>
    <t>Felelős oktató: Dr. Horváth László, főiskolai tanár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</si>
  <si>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</si>
  <si>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</si>
  <si>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</si>
  <si>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</si>
  <si>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</si>
  <si>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</si>
  <si>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</si>
  <si>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Szoftvertervezés és hálózati technológiák</t>
  </si>
  <si>
    <t>Felelős oktató: Tóth Ákos</t>
  </si>
  <si>
    <t>Kód</t>
  </si>
  <si>
    <t>4. félév</t>
  </si>
  <si>
    <t>Előfeltétel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</si>
  <si>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</si>
  <si>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</si>
  <si>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</si>
  <si>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</si>
  <si>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</si>
  <si>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</si>
  <si>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</si>
  <si>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</si>
  <si>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</si>
  <si>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</si>
  <si>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</si>
  <si>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Haladó algoritmusok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</si>
  <si>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</si>
  <si>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</si>
  <si>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</si>
  <si>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</si>
  <si>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</si>
  <si>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</si>
  <si>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</si>
  <si>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</si>
  <si>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</si>
  <si>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</si>
  <si>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</si>
  <si>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Felelős oktató: Dr. Tick József, főiskolai docens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</si>
  <si>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</si>
  <si>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</si>
  <si>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</si>
  <si>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</si>
  <si>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</si>
  <si>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</si>
  <si>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</si>
  <si>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</si>
  <si>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</si>
  <si>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</si>
  <si>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</si>
  <si>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</si>
  <si>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</si>
  <si>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</si>
  <si>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</si>
  <si>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</si>
  <si>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</si>
  <si>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</si>
  <si>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</si>
  <si>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Mobil informatika</t>
  </si>
  <si>
    <t>Felelős oktató: Dr. Kutor László, főiskolai docens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</si>
  <si>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</si>
  <si>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</si>
  <si>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</si>
  <si>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</si>
  <si>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</si>
  <si>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Mobil informatika K+F</t>
  </si>
  <si>
    <t>Mesterséges Intelligencia</t>
  </si>
  <si>
    <t>Felelős oktató: Dr. Kutor László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</si>
  <si>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</si>
  <si>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</si>
  <si>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</si>
  <si>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</si>
  <si>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</si>
  <si>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</si>
  <si>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</si>
  <si>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</si>
  <si>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</si>
  <si>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</si>
  <si>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</si>
  <si>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</si>
  <si>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Intelligens automatizált rendszerek</t>
  </si>
  <si>
    <t>Felelős oktató: Dr. Rudas Imre, egyetemi tanár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</si>
  <si>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</si>
  <si>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</si>
  <si>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</si>
  <si>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</si>
  <si>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</si>
  <si>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</si>
  <si>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</si>
  <si>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</si>
  <si>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</si>
  <si>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</si>
  <si>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</si>
  <si>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</si>
  <si>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</si>
  <si>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</si>
  <si>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</si>
  <si>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</si>
  <si>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</si>
  <si>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</si>
  <si>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</si>
  <si>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Felelős oktató: Dr. Holyinka Péter, főiskolai docens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</si>
  <si>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</si>
  <si>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</si>
  <si>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</si>
  <si>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</si>
  <si>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</si>
  <si>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</si>
  <si>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</si>
  <si>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</si>
  <si>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</si>
  <si>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</si>
  <si>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BMF - NIK ÁMI</t>
  </si>
  <si>
    <t>Multimédia szakirány</t>
  </si>
  <si>
    <t xml:space="preserve">Felelős oktató: Dr. Bakó András egyetemi tanár </t>
  </si>
  <si>
    <t xml:space="preserve">Szakirány kód: </t>
  </si>
  <si>
    <t>Multimédia hardver eszközei</t>
  </si>
  <si>
    <t>Géczy</t>
  </si>
  <si>
    <t>Állóképek feldolgozása I.</t>
  </si>
  <si>
    <t>Ambrusné</t>
  </si>
  <si>
    <t>Állóképek feldolgozása II.</t>
  </si>
  <si>
    <t xml:space="preserve">Hang és dalszerkesztés </t>
  </si>
  <si>
    <t>Gyöngyné</t>
  </si>
  <si>
    <t>Mozgóképfeldolgozás I.</t>
  </si>
  <si>
    <t>Bakó</t>
  </si>
  <si>
    <t>Mozgóképfeldolgozás II.</t>
  </si>
  <si>
    <t>Prezentációs tecnhológiák</t>
  </si>
  <si>
    <t>Kormány</t>
  </si>
  <si>
    <t>* Szabadon  választható tárgyak is lehetnek.</t>
  </si>
  <si>
    <t>Minősítettek</t>
  </si>
  <si>
    <t>Dr. Bakó András</t>
  </si>
  <si>
    <t>Dr. Benczúr András</t>
  </si>
  <si>
    <t>Bérczesné Dr. Novák Ágens</t>
  </si>
  <si>
    <t>Dr. Bognár Sándor</t>
  </si>
  <si>
    <t>Dr. Broczkó Péter</t>
  </si>
  <si>
    <t>Dr. Cserjés Ágota</t>
  </si>
  <si>
    <t>Dr. Csink László</t>
  </si>
  <si>
    <t>Dr. Hermann Gyula</t>
  </si>
  <si>
    <t>Dr. Horváth László</t>
  </si>
  <si>
    <t>Dr. Kadocsa György</t>
  </si>
  <si>
    <t>Dr. Kotsis Domokos</t>
  </si>
  <si>
    <t>Dr. Medve András</t>
  </si>
  <si>
    <t>Dr. Orosz János</t>
  </si>
  <si>
    <t>Dr. Rudas Imre</t>
  </si>
  <si>
    <t>Dr. Sima Dezső</t>
  </si>
  <si>
    <t>Dr. Szűts István</t>
  </si>
  <si>
    <t>Dr. Tar József</t>
  </si>
  <si>
    <t>Egyetemi doktorok</t>
  </si>
  <si>
    <t>Dr. Bartos István</t>
  </si>
  <si>
    <t>Dr. Fehér Gyula</t>
  </si>
  <si>
    <t>Dr. György Anna</t>
  </si>
  <si>
    <t>Dr. Holyinka Péter</t>
  </si>
  <si>
    <t>Dr. Kutor László</t>
  </si>
  <si>
    <t>Dr. Schubert Tamás</t>
  </si>
  <si>
    <t>Dr. Tick József</t>
  </si>
  <si>
    <t>Matematikai és természettudományi alapismeretek</t>
  </si>
  <si>
    <t>Analízis I.</t>
  </si>
  <si>
    <t>Analízis II.</t>
  </si>
  <si>
    <t>Lineáris algebra</t>
  </si>
  <si>
    <t>Valószínűségszámítás és matematikai statisztika</t>
  </si>
  <si>
    <t>Diszkrét matematika I.</t>
  </si>
  <si>
    <t>Diszkrét matematika II.</t>
  </si>
  <si>
    <t>Matematika szigorlat</t>
  </si>
  <si>
    <t>Informatika elméleti alapjai</t>
  </si>
  <si>
    <t>Algoritmus elmélet alapjai</t>
  </si>
  <si>
    <t>Fizika</t>
  </si>
  <si>
    <t>Villamosságtan I.</t>
  </si>
  <si>
    <t>Villamosságtan II.</t>
  </si>
  <si>
    <t>Gazdasági és humán ismeretek</t>
  </si>
  <si>
    <t>Közgazdaságtan I.</t>
  </si>
  <si>
    <t>Közgazdaságtan II.</t>
  </si>
  <si>
    <t>Vállalkozás gazdaságtan I.</t>
  </si>
  <si>
    <t>Vállalkozás gazdaságtan II.</t>
  </si>
  <si>
    <t>Jogi és államigazgatási ismeretek</t>
  </si>
  <si>
    <t>Menedzsment</t>
  </si>
  <si>
    <t>Kötelezően választható</t>
  </si>
  <si>
    <t>Szabadon választható</t>
  </si>
  <si>
    <t>Szakmai törzsanyag</t>
  </si>
  <si>
    <t>Programozás modul</t>
  </si>
  <si>
    <t>Bevezetés az informatikába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</si>
  <si>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</si>
  <si>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</si>
  <si>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</si>
  <si>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</si>
  <si>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</si>
  <si>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</si>
  <si>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</si>
  <si>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</si>
  <si>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Szoftver szigorlat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</si>
  <si>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</si>
  <si>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</si>
  <si>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</si>
  <si>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</si>
  <si>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</si>
  <si>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</si>
  <si>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</si>
  <si>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</si>
  <si>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</si>
  <si>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Számítógép architektúrák I.</t>
  </si>
  <si>
    <t>Számítógép architektúrák II.</t>
  </si>
  <si>
    <t>Számítógép architektúrák III.</t>
  </si>
  <si>
    <t>Processzorok utasításszintű kezelése</t>
  </si>
  <si>
    <t>Operációs rendszerek</t>
  </si>
  <si>
    <t>Informatikai rendszerelemek</t>
  </si>
  <si>
    <t>Számítógép hálózatok I.</t>
  </si>
  <si>
    <t>Számítógép hálózatok II.</t>
  </si>
  <si>
    <t>Számítógép hálózatok gyakorlata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</si>
  <si>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</si>
  <si>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</si>
  <si>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</si>
  <si>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</si>
  <si>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</si>
  <si>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</si>
  <si>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Vállalati információs rendszerek</t>
  </si>
  <si>
    <t>Vállalati információs rendszerek modellezése</t>
  </si>
  <si>
    <t>Döntéstámogató rendszerek</t>
  </si>
  <si>
    <t>Az informatikai biztonság alapjai I.</t>
  </si>
  <si>
    <t>Az informatikai biztonság alapjai II.</t>
  </si>
  <si>
    <t>Differenciált szakmai anyag</t>
  </si>
  <si>
    <t>Kötelezően választható szakiránytárgyak</t>
  </si>
  <si>
    <t>Szabadon választható szakmai tárgyak</t>
  </si>
  <si>
    <t>Szakmai gyakorlat</t>
  </si>
  <si>
    <t>Diplomamunka</t>
  </si>
  <si>
    <t>Kiberbiztonsági mérnöki mesterképzési szak nappali tagozat tantervi táblája 
érvényes 2023.09.01-től</t>
  </si>
  <si>
    <t>Szemeszterek</t>
  </si>
  <si>
    <t>Előtanulmány</t>
  </si>
  <si>
    <t>Tantárgy neve</t>
  </si>
  <si>
    <t>Tárgyfelelős</t>
  </si>
  <si>
    <t>Intézet</t>
  </si>
  <si>
    <t>kredit</t>
  </si>
  <si>
    <t>1.</t>
  </si>
  <si>
    <t>2.</t>
  </si>
  <si>
    <t>3.</t>
  </si>
  <si>
    <t>4.</t>
  </si>
  <si>
    <t>Tárgy betű</t>
  </si>
  <si>
    <t>vége</t>
  </si>
  <si>
    <t>Természettudományi és gazdasági ismeretek (5-10)</t>
  </si>
  <si>
    <t>NKXPV1HMNF</t>
  </si>
  <si>
    <t>Projektmenedzsment és vállalkozásfejlesztés</t>
  </si>
  <si>
    <t>Dr. Almási Anikó</t>
  </si>
  <si>
    <t>KRI</t>
  </si>
  <si>
    <t>é</t>
  </si>
  <si>
    <t>MX</t>
  </si>
  <si>
    <t>AM1</t>
  </si>
  <si>
    <t>HMNE</t>
  </si>
  <si>
    <t>NBXKR1HMNF</t>
  </si>
  <si>
    <t>Prof. Dr. Kozlovszky Miklós</t>
  </si>
  <si>
    <t>BMI</t>
  </si>
  <si>
    <t>VX</t>
  </si>
  <si>
    <t>MM1</t>
  </si>
  <si>
    <t>OTTESI1MNF</t>
  </si>
  <si>
    <t>Testnevelés 1.</t>
  </si>
  <si>
    <t>Hiervarter Ákos</t>
  </si>
  <si>
    <t>TSI</t>
  </si>
  <si>
    <t>h</t>
  </si>
  <si>
    <t>OTTESI2MNF</t>
  </si>
  <si>
    <t>Testnevelés 2.</t>
  </si>
  <si>
    <t>Szakmai törzsanyag (30-60)</t>
  </si>
  <si>
    <t>NBXBK1HMNF</t>
  </si>
  <si>
    <t>Bevezetés a kiberbiztonságba</t>
  </si>
  <si>
    <t>Dr. Póser Valéria</t>
  </si>
  <si>
    <t>BX</t>
  </si>
  <si>
    <t>IB1</t>
  </si>
  <si>
    <t>NKXHT1HMNF</t>
  </si>
  <si>
    <t>Hálózati technológiák</t>
  </si>
  <si>
    <t>Balázsné Dr. Kail Eszter</t>
  </si>
  <si>
    <t>NSXPP1HMNF</t>
  </si>
  <si>
    <t>Programozási paradigmák és adatszerkezetek*</t>
  </si>
  <si>
    <t>SZFI</t>
  </si>
  <si>
    <t>IX</t>
  </si>
  <si>
    <t>SKG</t>
  </si>
  <si>
    <t>NKXAB1HMNF</t>
  </si>
  <si>
    <t>AB1</t>
  </si>
  <si>
    <t>NKXKO1HMNF</t>
  </si>
  <si>
    <t>Dr. habil. Lovas Róbert</t>
  </si>
  <si>
    <t>NKXHH1HMNF</t>
  </si>
  <si>
    <t>Haladó hálózati technológiák és biztonságuk</t>
  </si>
  <si>
    <t>PER</t>
  </si>
  <si>
    <t>NBXKM1HMNF</t>
  </si>
  <si>
    <t>Dr. Eigner György</t>
  </si>
  <si>
    <t> </t>
  </si>
  <si>
    <t>HS1</t>
  </si>
  <si>
    <t>NBXKB1HMNF</t>
  </si>
  <si>
    <t>Kiberbiztonság - Biztonságtudatosság</t>
  </si>
  <si>
    <t>MI1</t>
  </si>
  <si>
    <t>NBXIA1HMNF</t>
  </si>
  <si>
    <t>IT megfelelőség, audit és kockázatelemzés</t>
  </si>
  <si>
    <t>NBXMS1HMNF</t>
  </si>
  <si>
    <t>NKXFB1HMNF</t>
  </si>
  <si>
    <t xml:space="preserve">Felhőszolgáltatások és biztonságuk </t>
  </si>
  <si>
    <t>CC1</t>
  </si>
  <si>
    <t>Differenciált szakmai ismeretek (20-30)</t>
  </si>
  <si>
    <t>SOC elemző specializáció (SOC)</t>
  </si>
  <si>
    <t>NBXNF1HMNF</t>
  </si>
  <si>
    <t xml:space="preserve">Nyílt forráskódú SOC fejlesztés I. </t>
  </si>
  <si>
    <t>Vörösné Dr. Bánáti-Baumann Anna</t>
  </si>
  <si>
    <t>NBXNF2HMNF</t>
  </si>
  <si>
    <t>Nyílt forráskódú SOC fejlesztés II.</t>
  </si>
  <si>
    <t>NKXMK1HMNF</t>
  </si>
  <si>
    <t xml:space="preserve">MI-alapú megoldások a kibervédelemben </t>
  </si>
  <si>
    <t>NKXSO1HMNF</t>
  </si>
  <si>
    <t>SOAR - Security orchestration, automation and response</t>
  </si>
  <si>
    <t>NKXDF1HMNF</t>
  </si>
  <si>
    <t>Digitális forensic és fenyegetés vadászat</t>
  </si>
  <si>
    <t>NDDDM1HMNF</t>
  </si>
  <si>
    <t>Diplomamunka I.</t>
  </si>
  <si>
    <t>ND</t>
  </si>
  <si>
    <t>DM1</t>
  </si>
  <si>
    <t>NDDDM2HMNF</t>
  </si>
  <si>
    <t>Diplomamunka II.</t>
  </si>
  <si>
    <t>DM2</t>
  </si>
  <si>
    <t>NDDDM3HMNF</t>
  </si>
  <si>
    <t>Diplomamunka III.</t>
  </si>
  <si>
    <t>DM4</t>
  </si>
  <si>
    <t>Kritériumtárgy</t>
  </si>
  <si>
    <t>NDIPT1HMNF</t>
  </si>
  <si>
    <t>Patronálás</t>
  </si>
  <si>
    <t>a</t>
  </si>
  <si>
    <t>Szabadon választható tárgyak (min. 10 kredit)</t>
  </si>
  <si>
    <t>NBVBP1HMNF</t>
  </si>
  <si>
    <t>Bevezetés a blokklánc programozásba</t>
  </si>
  <si>
    <t>Prof. Dr. Lazányi Kornélia</t>
  </si>
  <si>
    <t>MV</t>
  </si>
  <si>
    <t>SM1</t>
  </si>
  <si>
    <t>NBVAC1HMNF</t>
  </si>
  <si>
    <t>Automative Cybersecurity</t>
  </si>
  <si>
    <t>NKVBA1HMNF</t>
  </si>
  <si>
    <t>Bevezetés az adattudományba</t>
  </si>
  <si>
    <t>NBVKK1HMNF</t>
  </si>
  <si>
    <t>Kiberbiztonsági kihívások a gyakorlatban</t>
  </si>
  <si>
    <t>BV</t>
  </si>
  <si>
    <t>RP1</t>
  </si>
  <si>
    <t>NKVFI1HMNF</t>
  </si>
  <si>
    <t>Követelmények száma:</t>
  </si>
  <si>
    <t>Vizsga (v)</t>
  </si>
  <si>
    <t>Évközi jegy (é)</t>
  </si>
  <si>
    <t>Specializáció nélkül</t>
  </si>
  <si>
    <t>SOC specializációval</t>
  </si>
  <si>
    <t>A záróvizsga tárgyai: Modern szerver trendek, hardening és a specialzáció adott tárgycsoportja</t>
  </si>
  <si>
    <t>Szabó-Zsidai Krisztina</t>
  </si>
  <si>
    <t xml:space="preserve">Kriptografia és kvantumkriptográfia* </t>
  </si>
  <si>
    <t>Kutatásmódszertan*</t>
  </si>
  <si>
    <t>Modern szerver trendek, hardening*</t>
  </si>
  <si>
    <t>DH</t>
  </si>
  <si>
    <t>Dr. hanil. Fleiner Rita Dominika</t>
  </si>
  <si>
    <t>Adatbázis és Big Data technológiák*</t>
  </si>
  <si>
    <t>Korszerű operációs rendszerek*</t>
  </si>
  <si>
    <t>Dr. habil. Dineva Adrienn</t>
  </si>
  <si>
    <t>Dr. Kálmán György Tamás</t>
  </si>
  <si>
    <t>Dr. Sergyán Szabolcs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</si>
</sst>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4" fillId="0" borderId="0"/>
    <xf numFmtId="0" fontId="1" fillId="0" borderId="0"/>
  </cellStyleXfs>
  <cellXfs count="343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38" xfId="2" applyBorder="1"/>
    <xf numFmtId="0" fontId="1" fillId="0" borderId="12" xfId="1" applyBorder="1"/>
    <xf numFmtId="0" fontId="1" fillId="0" borderId="17" xfId="1" applyBorder="1"/>
    <xf numFmtId="0" fontId="1" fillId="0" borderId="21" xfId="1" applyBorder="1"/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7" xfId="0" applyFont="1" applyBorder="1"/>
    <xf numFmtId="0" fontId="9" fillId="0" borderId="0" xfId="0" applyFont="1"/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45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0" borderId="5" xfId="0" applyFont="1" applyBorder="1"/>
    <xf numFmtId="0" fontId="10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0" fontId="10" fillId="0" borderId="5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46" xfId="0" applyFont="1" applyBorder="1" applyAlignment="1">
      <alignment horizontal="center"/>
    </xf>
    <xf numFmtId="0" fontId="2" fillId="0" borderId="27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/>
    </xf>
    <xf numFmtId="0" fontId="2" fillId="0" borderId="38" xfId="4" applyFont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2" fillId="0" borderId="20" xfId="4" applyFont="1" applyBorder="1" applyAlignment="1">
      <alignment horizontal="left" vertical="center" wrapText="1"/>
    </xf>
    <xf numFmtId="0" fontId="2" fillId="0" borderId="5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27" xfId="4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2" fillId="0" borderId="38" xfId="4" applyFont="1" applyBorder="1" applyAlignment="1">
      <alignment horizontal="center" vertical="center" wrapText="1"/>
    </xf>
    <xf numFmtId="0" fontId="10" fillId="0" borderId="44" xfId="4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0" fillId="0" borderId="54" xfId="4" applyFont="1" applyBorder="1" applyAlignment="1">
      <alignment horizontal="left" vertical="center"/>
    </xf>
    <xf numFmtId="0" fontId="10" fillId="0" borderId="57" xfId="4" applyFont="1" applyBorder="1" applyAlignment="1">
      <alignment horizontal="left" vertical="center"/>
    </xf>
    <xf numFmtId="0" fontId="2" fillId="0" borderId="56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 wrapText="1"/>
    </xf>
    <xf numFmtId="0" fontId="2" fillId="0" borderId="24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 wrapText="1"/>
    </xf>
    <xf numFmtId="0" fontId="10" fillId="0" borderId="64" xfId="4" applyFont="1" applyBorder="1" applyAlignment="1">
      <alignment horizontal="center" vertical="center"/>
    </xf>
    <xf numFmtId="0" fontId="2" fillId="0" borderId="65" xfId="6" applyFont="1" applyBorder="1" applyAlignment="1">
      <alignment horizontal="left" vertical="center" wrapText="1"/>
    </xf>
    <xf numFmtId="0" fontId="2" fillId="0" borderId="51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66" xfId="6" applyFont="1" applyBorder="1" applyAlignment="1">
      <alignment horizontal="center" vertical="center"/>
    </xf>
    <xf numFmtId="0" fontId="2" fillId="0" borderId="67" xfId="6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wrapText="1"/>
    </xf>
    <xf numFmtId="0" fontId="10" fillId="0" borderId="70" xfId="0" applyFont="1" applyBorder="1" applyAlignment="1">
      <alignment vertical="center"/>
    </xf>
    <xf numFmtId="0" fontId="10" fillId="0" borderId="7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2" fillId="0" borderId="43" xfId="0" applyFont="1" applyBorder="1" applyAlignment="1">
      <alignment horizontal="left" vertical="center"/>
    </xf>
    <xf numFmtId="0" fontId="10" fillId="0" borderId="53" xfId="0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8" fillId="0" borderId="46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77" xfId="6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4" applyFont="1" applyBorder="1" applyAlignment="1">
      <alignment horizontal="center" vertical="center" wrapText="1"/>
    </xf>
    <xf numFmtId="0" fontId="2" fillId="0" borderId="74" xfId="4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6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10" fillId="0" borderId="63" xfId="4" applyFont="1" applyBorder="1" applyAlignment="1">
      <alignment horizontal="left" vertical="center"/>
    </xf>
    <xf numFmtId="0" fontId="10" fillId="0" borderId="17" xfId="4" applyFont="1" applyBorder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4" xfId="0" applyFont="1" applyBorder="1" applyAlignment="1">
      <alignment horizontal="left" vertical="center"/>
    </xf>
    <xf numFmtId="0" fontId="12" fillId="0" borderId="43" xfId="0" applyFont="1" applyBorder="1"/>
    <xf numFmtId="0" fontId="12" fillId="0" borderId="64" xfId="0" applyFont="1" applyBorder="1" applyAlignment="1">
      <alignment horizontal="center" vertical="center"/>
    </xf>
    <xf numFmtId="0" fontId="12" fillId="0" borderId="64" xfId="0" applyFont="1" applyBorder="1" applyAlignment="1">
      <alignment horizontal="left" vertical="center"/>
    </xf>
    <xf numFmtId="0" fontId="2" fillId="0" borderId="7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78" xfId="6" applyFont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2" fillId="4" borderId="43" xfId="0" applyFont="1" applyFill="1" applyBorder="1"/>
    <xf numFmtId="0" fontId="10" fillId="3" borderId="17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left" vertical="center"/>
    </xf>
    <xf numFmtId="0" fontId="2" fillId="0" borderId="79" xfId="6" applyFont="1" applyBorder="1" applyAlignment="1">
      <alignment horizontal="left" vertical="center" wrapText="1"/>
    </xf>
    <xf numFmtId="0" fontId="2" fillId="0" borderId="80" xfId="6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4" fillId="0" borderId="0" xfId="3" applyAlignment="1">
      <alignment horizontal="left"/>
    </xf>
    <xf numFmtId="0" fontId="2" fillId="0" borderId="50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7">
    <cellStyle name="Normál" xfId="0" builtinId="0"/>
    <cellStyle name="Normál 2" xfId="4" xr:uid="{00000000-0005-0000-0000-000001000000}"/>
    <cellStyle name="Normál 3" xfId="6" xr:uid="{00000000-0005-0000-0000-000002000000}"/>
    <cellStyle name="Normál 3 2" xfId="5" xr:uid="{00000000-0005-0000-0000-000003000000}"/>
    <cellStyle name="Normal_Geszaki_ok" xfId="1" xr:uid="{00000000-0005-0000-0000-000004000000}"/>
    <cellStyle name="Normal_kab_szakiranyleiras" xfId="2" xr:uid="{00000000-0005-0000-0000-000005000000}"/>
    <cellStyle name="Normál_NIKTT030124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6"/>
  <sheetViews>
    <sheetView zoomScale="75" workbookViewId="0">
      <selection activeCell="B251" sqref="B251:J251"/>
    </sheetView>
  </sheetViews>
  <sheetFormatPr defaultColWidth="9.1328125" defaultRowHeight="12.75" x14ac:dyDescent="0.35"/>
  <cols>
    <col min="1" max="1" width="43" style="7" customWidth="1"/>
    <col min="2" max="2" width="14.3984375" style="7" customWidth="1"/>
    <col min="3" max="3" width="4" style="7" customWidth="1"/>
    <col min="4" max="4" width="4.3984375" style="7" customWidth="1"/>
    <col min="5" max="5" width="4.1328125" style="7" customWidth="1"/>
    <col min="6" max="6" width="3.86328125" style="7" customWidth="1"/>
    <col min="7" max="7" width="2.86328125" style="7" customWidth="1"/>
    <col min="8" max="8" width="4.1328125" style="7" customWidth="1"/>
    <col min="9" max="9" width="3.59765625" style="7" customWidth="1"/>
    <col min="10" max="10" width="4.1328125" style="7" customWidth="1"/>
    <col min="11" max="11" width="2.73046875" style="7" customWidth="1"/>
    <col min="12" max="12" width="3.59765625" style="7" bestFit="1" customWidth="1"/>
    <col min="13" max="13" width="3.1328125" style="7" customWidth="1"/>
    <col min="14" max="14" width="3.265625" style="7" customWidth="1"/>
    <col min="15" max="15" width="4.1328125" style="7" customWidth="1"/>
    <col min="16" max="16" width="2.3984375" style="7" customWidth="1"/>
    <col min="17" max="17" width="2.86328125" style="7" customWidth="1"/>
    <col min="18" max="18" width="3" style="7" customWidth="1"/>
    <col min="19" max="256" width="11.3984375" style="7" customWidth="1"/>
    <col min="257" max="16384" width="9.1328125" style="7"/>
  </cols>
  <sheetData>
    <row r="1" spans="1:19" ht="15" x14ac:dyDescent="0.4">
      <c r="A1" s="5"/>
      <c r="B1" s="5"/>
      <c r="C1" s="6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3.15" x14ac:dyDescent="0.4">
      <c r="A2" s="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" t="s">
        <v>2</v>
      </c>
    </row>
    <row r="3" spans="1:19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3.15" x14ac:dyDescent="0.4">
      <c r="A4" s="5" t="s">
        <v>3</v>
      </c>
      <c r="B4" s="8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35">
      <c r="A6" s="5" t="s">
        <v>5</v>
      </c>
      <c r="B6" s="5"/>
      <c r="C6" s="5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3.15" thickBo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35">
      <c r="A8" s="10" t="s">
        <v>7</v>
      </c>
      <c r="B8" s="11" t="s">
        <v>8</v>
      </c>
      <c r="C8" s="12"/>
      <c r="D8" s="13" t="s">
        <v>9</v>
      </c>
      <c r="E8" s="13"/>
      <c r="F8" s="13"/>
      <c r="G8" s="14"/>
      <c r="H8" s="13"/>
      <c r="I8" s="13" t="s">
        <v>10</v>
      </c>
      <c r="J8" s="13"/>
      <c r="K8" s="13"/>
      <c r="L8" s="13"/>
      <c r="M8" s="12"/>
      <c r="N8" s="13" t="s">
        <v>11</v>
      </c>
      <c r="O8" s="13"/>
      <c r="P8" s="13"/>
      <c r="Q8" s="14"/>
    </row>
    <row r="9" spans="1:19" ht="13.15" thickBot="1" x14ac:dyDescent="0.4">
      <c r="A9" s="15"/>
      <c r="B9" s="130"/>
      <c r="C9" s="17" t="s">
        <v>12</v>
      </c>
      <c r="D9" s="18" t="s">
        <v>13</v>
      </c>
      <c r="E9" s="18" t="s">
        <v>14</v>
      </c>
      <c r="F9" s="18" t="s">
        <v>15</v>
      </c>
      <c r="G9" s="19" t="s">
        <v>16</v>
      </c>
      <c r="H9" s="17" t="s">
        <v>12</v>
      </c>
      <c r="I9" s="18" t="s">
        <v>13</v>
      </c>
      <c r="J9" s="18" t="s">
        <v>14</v>
      </c>
      <c r="K9" s="18" t="s">
        <v>15</v>
      </c>
      <c r="L9" s="19" t="s">
        <v>16</v>
      </c>
      <c r="M9" s="17" t="s">
        <v>12</v>
      </c>
      <c r="N9" s="18" t="s">
        <v>13</v>
      </c>
      <c r="O9" s="18" t="s">
        <v>14</v>
      </c>
      <c r="P9" s="18" t="s">
        <v>15</v>
      </c>
      <c r="Q9" s="19" t="s">
        <v>16</v>
      </c>
    </row>
    <row r="10" spans="1:19" x14ac:dyDescent="0.35">
      <c r="A10" s="20" t="s">
        <v>17</v>
      </c>
      <c r="B10" s="21">
        <v>2</v>
      </c>
      <c r="C10" s="22">
        <v>2</v>
      </c>
      <c r="D10" s="23">
        <v>0</v>
      </c>
      <c r="E10" s="23">
        <v>0</v>
      </c>
      <c r="F10" s="23" t="s">
        <v>18</v>
      </c>
      <c r="G10" s="24">
        <v>3</v>
      </c>
      <c r="H10" s="22"/>
      <c r="I10" s="23"/>
      <c r="J10" s="23"/>
      <c r="K10" s="23"/>
      <c r="L10" s="24"/>
      <c r="M10" s="22"/>
      <c r="N10" s="23"/>
      <c r="O10" s="23"/>
      <c r="P10" s="23"/>
      <c r="Q10" s="24"/>
    </row>
    <row r="11" spans="1:19" x14ac:dyDescent="0.35">
      <c r="A11" s="25" t="s">
        <v>19</v>
      </c>
      <c r="B11" s="29">
        <v>2</v>
      </c>
      <c r="C11" s="26"/>
      <c r="D11" s="27"/>
      <c r="E11" s="27"/>
      <c r="F11" s="27"/>
      <c r="G11" s="28"/>
      <c r="H11" s="26">
        <v>2</v>
      </c>
      <c r="I11" s="27">
        <v>0</v>
      </c>
      <c r="J11" s="27">
        <v>0</v>
      </c>
      <c r="K11" s="27" t="s">
        <v>18</v>
      </c>
      <c r="L11" s="28">
        <v>2</v>
      </c>
      <c r="M11" s="26"/>
      <c r="N11" s="27"/>
      <c r="O11" s="27"/>
      <c r="P11" s="27"/>
      <c r="Q11" s="28"/>
    </row>
    <row r="12" spans="1:19" x14ac:dyDescent="0.35">
      <c r="A12" s="25" t="s">
        <v>20</v>
      </c>
      <c r="B12" s="29">
        <v>2</v>
      </c>
      <c r="C12" s="26"/>
      <c r="D12" s="27"/>
      <c r="E12" s="27"/>
      <c r="F12" s="27"/>
      <c r="G12" s="28"/>
      <c r="H12" s="26">
        <v>2</v>
      </c>
      <c r="I12" s="27">
        <v>0</v>
      </c>
      <c r="J12" s="27">
        <v>0</v>
      </c>
      <c r="K12" s="27" t="s">
        <v>18</v>
      </c>
      <c r="L12" s="28">
        <v>3</v>
      </c>
      <c r="M12" s="26"/>
      <c r="N12" s="27"/>
      <c r="O12" s="27"/>
      <c r="P12" s="27"/>
      <c r="Q12" s="28"/>
    </row>
    <row r="13" spans="1:19" x14ac:dyDescent="0.35">
      <c r="A13" s="25" t="s">
        <v>21</v>
      </c>
      <c r="B13" s="29">
        <v>2</v>
      </c>
      <c r="C13" s="26"/>
      <c r="D13" s="27"/>
      <c r="E13" s="27"/>
      <c r="F13" s="27"/>
      <c r="G13" s="28"/>
      <c r="H13" s="26">
        <v>0</v>
      </c>
      <c r="I13" s="27">
        <v>0</v>
      </c>
      <c r="J13" s="27">
        <v>2</v>
      </c>
      <c r="K13" s="27" t="s">
        <v>22</v>
      </c>
      <c r="L13" s="28">
        <v>2</v>
      </c>
      <c r="M13" s="26"/>
      <c r="N13" s="27"/>
      <c r="O13" s="27"/>
      <c r="P13" s="27"/>
      <c r="Q13" s="28"/>
    </row>
    <row r="14" spans="1:19" x14ac:dyDescent="0.35">
      <c r="A14" s="25" t="s">
        <v>23</v>
      </c>
      <c r="B14" s="29">
        <v>2</v>
      </c>
      <c r="C14" s="26"/>
      <c r="D14" s="27"/>
      <c r="E14" s="27"/>
      <c r="F14" s="27"/>
      <c r="G14" s="28"/>
      <c r="H14" s="26">
        <v>0</v>
      </c>
      <c r="I14" s="27">
        <v>0</v>
      </c>
      <c r="J14" s="27">
        <v>2</v>
      </c>
      <c r="K14" s="27" t="s">
        <v>22</v>
      </c>
      <c r="L14" s="28">
        <v>2</v>
      </c>
      <c r="M14" s="26"/>
      <c r="N14" s="27"/>
      <c r="O14" s="27"/>
      <c r="P14" s="27"/>
      <c r="Q14" s="28"/>
    </row>
    <row r="15" spans="1:19" x14ac:dyDescent="0.35">
      <c r="A15" s="25" t="s">
        <v>24</v>
      </c>
      <c r="B15" s="29">
        <v>2</v>
      </c>
      <c r="C15" s="26"/>
      <c r="D15" s="27"/>
      <c r="E15" s="27"/>
      <c r="F15" s="27"/>
      <c r="G15" s="28"/>
      <c r="H15" s="26"/>
      <c r="I15" s="27"/>
      <c r="J15" s="27"/>
      <c r="K15" s="27"/>
      <c r="L15" s="28"/>
      <c r="M15" s="26">
        <v>0</v>
      </c>
      <c r="N15" s="27">
        <v>0</v>
      </c>
      <c r="O15" s="27">
        <v>2</v>
      </c>
      <c r="P15" s="27" t="s">
        <v>22</v>
      </c>
      <c r="Q15" s="28">
        <v>2</v>
      </c>
    </row>
    <row r="16" spans="1:19" x14ac:dyDescent="0.35">
      <c r="A16" s="25" t="s">
        <v>25</v>
      </c>
      <c r="B16" s="29">
        <v>2</v>
      </c>
      <c r="C16" s="26"/>
      <c r="D16" s="27"/>
      <c r="E16" s="27"/>
      <c r="F16" s="27"/>
      <c r="G16" s="28"/>
      <c r="H16" s="26"/>
      <c r="I16" s="27"/>
      <c r="J16" s="27"/>
      <c r="K16" s="27"/>
      <c r="L16" s="28"/>
      <c r="M16" s="26">
        <v>2</v>
      </c>
      <c r="N16" s="27">
        <v>0</v>
      </c>
      <c r="O16" s="27">
        <v>0</v>
      </c>
      <c r="P16" s="27" t="s">
        <v>22</v>
      </c>
      <c r="Q16" s="28">
        <v>2</v>
      </c>
    </row>
    <row r="17" spans="1:19" x14ac:dyDescent="0.35">
      <c r="A17" s="30" t="s">
        <v>26</v>
      </c>
      <c r="B17" s="31">
        <v>2</v>
      </c>
      <c r="C17" s="32"/>
      <c r="D17" s="33"/>
      <c r="E17" s="33"/>
      <c r="F17" s="33"/>
      <c r="G17" s="34"/>
      <c r="H17" s="32">
        <v>2</v>
      </c>
      <c r="I17" s="33">
        <v>0</v>
      </c>
      <c r="J17" s="33">
        <v>0</v>
      </c>
      <c r="K17" s="33" t="s">
        <v>22</v>
      </c>
      <c r="L17" s="34">
        <v>2</v>
      </c>
      <c r="M17" s="32"/>
      <c r="N17" s="33"/>
      <c r="O17" s="33"/>
      <c r="P17" s="33"/>
      <c r="Q17" s="34"/>
    </row>
    <row r="18" spans="1:19" ht="13.15" thickBot="1" x14ac:dyDescent="0.4">
      <c r="A18" s="15" t="s">
        <v>27</v>
      </c>
      <c r="B18" s="16">
        <v>2</v>
      </c>
      <c r="C18" s="35"/>
      <c r="D18" s="36"/>
      <c r="E18" s="36"/>
      <c r="F18" s="36"/>
      <c r="G18" s="37"/>
      <c r="H18" s="35"/>
      <c r="I18" s="36"/>
      <c r="J18" s="36"/>
      <c r="K18" s="36"/>
      <c r="L18" s="37"/>
      <c r="M18" s="35">
        <v>2</v>
      </c>
      <c r="N18" s="36">
        <v>0</v>
      </c>
      <c r="O18" s="36">
        <v>0</v>
      </c>
      <c r="P18" s="36" t="s">
        <v>22</v>
      </c>
      <c r="Q18" s="133">
        <v>2</v>
      </c>
    </row>
    <row r="19" spans="1:19" ht="13.5" thickBot="1" x14ac:dyDescent="0.45">
      <c r="A19" s="38" t="s">
        <v>28</v>
      </c>
      <c r="B19" s="39">
        <f>SUM(B10:B18)</f>
        <v>18</v>
      </c>
      <c r="C19" s="40">
        <f>SUM(C10:C17)</f>
        <v>2</v>
      </c>
      <c r="D19" s="40">
        <f>SUM(D10:D17)</f>
        <v>0</v>
      </c>
      <c r="E19" s="40">
        <f>SUM(E10:E17)</f>
        <v>0</v>
      </c>
      <c r="F19" s="40"/>
      <c r="G19" s="40">
        <f>SUM(G10:G17)</f>
        <v>3</v>
      </c>
      <c r="H19" s="40">
        <f>SUM(H10:H17)</f>
        <v>6</v>
      </c>
      <c r="I19" s="40">
        <f>SUM(I10:I17)</f>
        <v>0</v>
      </c>
      <c r="J19" s="40">
        <f>SUM(J10:J17)</f>
        <v>4</v>
      </c>
      <c r="K19" s="40"/>
      <c r="L19" s="40">
        <f>SUM(L10:L17)</f>
        <v>11</v>
      </c>
      <c r="M19" s="40">
        <v>4</v>
      </c>
      <c r="N19" s="40">
        <f>SUM(N10:N17)</f>
        <v>0</v>
      </c>
      <c r="O19" s="40">
        <f>SUM(O10:O17)</f>
        <v>2</v>
      </c>
      <c r="P19" s="40"/>
      <c r="Q19" s="40">
        <v>6</v>
      </c>
    </row>
    <row r="20" spans="1:19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35">
      <c r="A21" s="5" t="s">
        <v>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35">
      <c r="A22" s="5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35">
      <c r="A23" s="5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6" spans="1:19" ht="15" x14ac:dyDescent="0.4">
      <c r="A26" s="41"/>
      <c r="B26" s="41"/>
      <c r="C26" s="42" t="s">
        <v>0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19" ht="13.15" x14ac:dyDescent="0.4">
      <c r="A27" s="73" t="s">
        <v>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3" t="s">
        <v>32</v>
      </c>
    </row>
    <row r="28" spans="1:19" x14ac:dyDescent="0.3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ht="13.15" x14ac:dyDescent="0.4">
      <c r="A29" s="41" t="s">
        <v>33</v>
      </c>
      <c r="B29" s="44" t="s">
        <v>34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19" x14ac:dyDescent="0.3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x14ac:dyDescent="0.35">
      <c r="A31" s="41" t="s">
        <v>35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 ht="13.15" thickBot="1" x14ac:dyDescent="0.4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x14ac:dyDescent="0.35">
      <c r="A33" s="45" t="s">
        <v>7</v>
      </c>
      <c r="B33" s="45" t="s">
        <v>36</v>
      </c>
      <c r="C33" s="46"/>
      <c r="D33" s="47" t="s">
        <v>9</v>
      </c>
      <c r="E33" s="47"/>
      <c r="F33" s="47"/>
      <c r="G33" s="48"/>
      <c r="H33" s="46"/>
      <c r="I33" s="47" t="s">
        <v>10</v>
      </c>
      <c r="J33" s="47"/>
      <c r="K33" s="47"/>
      <c r="L33" s="48"/>
      <c r="M33" s="46"/>
      <c r="N33" s="47" t="s">
        <v>11</v>
      </c>
      <c r="O33" s="47"/>
      <c r="P33" s="47"/>
      <c r="Q33" s="48"/>
    </row>
    <row r="34" spans="1:19" ht="13.15" thickBot="1" x14ac:dyDescent="0.4">
      <c r="A34" s="50"/>
      <c r="B34" s="52" t="s">
        <v>37</v>
      </c>
      <c r="C34" s="53" t="s">
        <v>12</v>
      </c>
      <c r="D34" s="54" t="s">
        <v>13</v>
      </c>
      <c r="E34" s="54" t="s">
        <v>14</v>
      </c>
      <c r="F34" s="54" t="s">
        <v>15</v>
      </c>
      <c r="G34" s="55" t="s">
        <v>16</v>
      </c>
      <c r="H34" s="53" t="s">
        <v>12</v>
      </c>
      <c r="I34" s="54" t="s">
        <v>13</v>
      </c>
      <c r="J34" s="54" t="s">
        <v>14</v>
      </c>
      <c r="K34" s="54" t="s">
        <v>15</v>
      </c>
      <c r="L34" s="55" t="s">
        <v>16</v>
      </c>
      <c r="M34" s="53" t="s">
        <v>12</v>
      </c>
      <c r="N34" s="54" t="s">
        <v>13</v>
      </c>
      <c r="O34" s="54" t="s">
        <v>14</v>
      </c>
      <c r="P34" s="54" t="s">
        <v>15</v>
      </c>
      <c r="Q34" s="55" t="s">
        <v>16</v>
      </c>
    </row>
    <row r="35" spans="1:19" x14ac:dyDescent="0.35">
      <c r="A35" s="56" t="s">
        <v>38</v>
      </c>
      <c r="B35" s="57">
        <v>2</v>
      </c>
      <c r="C35" s="58">
        <v>2</v>
      </c>
      <c r="D35" s="59">
        <v>0</v>
      </c>
      <c r="E35" s="59">
        <v>0</v>
      </c>
      <c r="F35" s="59" t="s">
        <v>18</v>
      </c>
      <c r="G35" s="60">
        <v>3</v>
      </c>
      <c r="H35" s="58"/>
      <c r="I35" s="59"/>
      <c r="J35" s="59"/>
      <c r="K35" s="59"/>
      <c r="L35" s="60"/>
      <c r="M35" s="58"/>
      <c r="N35" s="59"/>
      <c r="O35" s="59"/>
      <c r="P35" s="59"/>
      <c r="Q35" s="60"/>
    </row>
    <row r="36" spans="1:19" x14ac:dyDescent="0.35">
      <c r="A36" s="61" t="s">
        <v>39</v>
      </c>
      <c r="B36" s="61">
        <v>3</v>
      </c>
      <c r="C36" s="62"/>
      <c r="D36" s="63"/>
      <c r="E36" s="63"/>
      <c r="F36" s="63"/>
      <c r="G36" s="64"/>
      <c r="H36" s="62">
        <v>2</v>
      </c>
      <c r="I36" s="63">
        <v>0</v>
      </c>
      <c r="J36" s="63">
        <v>1</v>
      </c>
      <c r="K36" s="63" t="s">
        <v>18</v>
      </c>
      <c r="L36" s="64">
        <v>4</v>
      </c>
      <c r="M36" s="62"/>
      <c r="N36" s="63"/>
      <c r="O36" s="63"/>
      <c r="P36" s="63"/>
      <c r="Q36" s="64"/>
    </row>
    <row r="37" spans="1:19" x14ac:dyDescent="0.35">
      <c r="A37" s="61" t="s">
        <v>40</v>
      </c>
      <c r="B37" s="61">
        <v>3</v>
      </c>
      <c r="C37" s="62"/>
      <c r="D37" s="63"/>
      <c r="E37" s="63"/>
      <c r="F37" s="63"/>
      <c r="G37" s="64"/>
      <c r="H37" s="62">
        <v>2</v>
      </c>
      <c r="I37" s="63">
        <v>0</v>
      </c>
      <c r="J37" s="63">
        <v>1</v>
      </c>
      <c r="K37" s="63" t="s">
        <v>18</v>
      </c>
      <c r="L37" s="64">
        <v>3</v>
      </c>
      <c r="M37" s="62"/>
      <c r="N37" s="63"/>
      <c r="O37" s="63"/>
      <c r="P37" s="63"/>
      <c r="Q37" s="64"/>
    </row>
    <row r="38" spans="1:19" x14ac:dyDescent="0.35">
      <c r="A38" s="61" t="s">
        <v>41</v>
      </c>
      <c r="B38" s="61">
        <v>2</v>
      </c>
      <c r="C38" s="62"/>
      <c r="D38" s="63"/>
      <c r="E38" s="63"/>
      <c r="F38" s="63"/>
      <c r="G38" s="64"/>
      <c r="H38" s="62">
        <v>2</v>
      </c>
      <c r="I38" s="63">
        <v>0</v>
      </c>
      <c r="J38" s="63">
        <v>0</v>
      </c>
      <c r="K38" s="63" t="s">
        <v>18</v>
      </c>
      <c r="L38" s="64">
        <v>2</v>
      </c>
      <c r="M38" s="62"/>
      <c r="N38" s="63"/>
      <c r="O38" s="63"/>
      <c r="P38" s="63"/>
      <c r="Q38" s="64"/>
    </row>
    <row r="39" spans="1:19" x14ac:dyDescent="0.35">
      <c r="A39" s="61" t="s">
        <v>42</v>
      </c>
      <c r="B39" s="61">
        <v>2</v>
      </c>
      <c r="C39" s="62"/>
      <c r="D39" s="63"/>
      <c r="E39" s="63"/>
      <c r="F39" s="63"/>
      <c r="G39" s="64"/>
      <c r="H39" s="62">
        <v>2</v>
      </c>
      <c r="I39" s="63">
        <v>0</v>
      </c>
      <c r="J39" s="63">
        <v>0</v>
      </c>
      <c r="K39" s="63" t="s">
        <v>18</v>
      </c>
      <c r="L39" s="64">
        <v>2</v>
      </c>
      <c r="M39" s="62"/>
      <c r="N39" s="63"/>
      <c r="O39" s="63"/>
      <c r="P39" s="63"/>
      <c r="Q39" s="64"/>
    </row>
    <row r="40" spans="1:19" x14ac:dyDescent="0.35">
      <c r="A40" s="61" t="s">
        <v>43</v>
      </c>
      <c r="B40" s="61">
        <v>3</v>
      </c>
      <c r="C40" s="62"/>
      <c r="D40" s="63"/>
      <c r="E40" s="63"/>
      <c r="F40" s="63"/>
      <c r="G40" s="64"/>
      <c r="H40" s="62"/>
      <c r="I40" s="63"/>
      <c r="J40" s="63"/>
      <c r="K40" s="63"/>
      <c r="L40" s="64"/>
      <c r="M40" s="62">
        <v>2</v>
      </c>
      <c r="N40" s="63">
        <v>0</v>
      </c>
      <c r="O40" s="63">
        <v>1</v>
      </c>
      <c r="P40" s="63" t="s">
        <v>18</v>
      </c>
      <c r="Q40" s="64">
        <v>3</v>
      </c>
    </row>
    <row r="41" spans="1:19" ht="13.15" thickBot="1" x14ac:dyDescent="0.4">
      <c r="A41" s="65" t="s">
        <v>44</v>
      </c>
      <c r="B41" s="65">
        <v>3</v>
      </c>
      <c r="C41" s="66"/>
      <c r="D41" s="67"/>
      <c r="E41" s="67"/>
      <c r="F41" s="67"/>
      <c r="G41" s="68"/>
      <c r="H41" s="66"/>
      <c r="I41" s="67"/>
      <c r="J41" s="67"/>
      <c r="K41" s="67"/>
      <c r="L41" s="68"/>
      <c r="M41" s="66">
        <v>2</v>
      </c>
      <c r="N41" s="67">
        <v>0</v>
      </c>
      <c r="O41" s="67">
        <v>1</v>
      </c>
      <c r="P41" s="67" t="s">
        <v>18</v>
      </c>
      <c r="Q41" s="68">
        <v>3</v>
      </c>
    </row>
    <row r="42" spans="1:19" ht="13.5" thickBot="1" x14ac:dyDescent="0.45">
      <c r="A42" s="69" t="s">
        <v>28</v>
      </c>
      <c r="B42" s="69">
        <v>18</v>
      </c>
      <c r="C42" s="70">
        <v>2</v>
      </c>
      <c r="D42" s="71">
        <v>0</v>
      </c>
      <c r="E42" s="71">
        <v>0</v>
      </c>
      <c r="F42" s="71"/>
      <c r="G42" s="72">
        <v>3</v>
      </c>
      <c r="H42" s="70">
        <v>8</v>
      </c>
      <c r="I42" s="71">
        <v>0</v>
      </c>
      <c r="J42" s="71">
        <v>2</v>
      </c>
      <c r="K42" s="71"/>
      <c r="L42" s="72">
        <v>11</v>
      </c>
      <c r="M42" s="70">
        <v>4</v>
      </c>
      <c r="N42" s="71">
        <v>0</v>
      </c>
      <c r="O42" s="71">
        <v>2</v>
      </c>
      <c r="P42" s="71"/>
      <c r="Q42" s="72">
        <v>6</v>
      </c>
    </row>
    <row r="43" spans="1:19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19" x14ac:dyDescent="0.35">
      <c r="A44" s="41" t="s">
        <v>45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19" x14ac:dyDescent="0.3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7" spans="1:19" ht="15" x14ac:dyDescent="0.4">
      <c r="A47" s="41"/>
      <c r="B47" s="41"/>
      <c r="C47" s="42" t="s">
        <v>0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19" ht="13.15" x14ac:dyDescent="0.4">
      <c r="A48" s="73" t="s">
        <v>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3" t="s">
        <v>32</v>
      </c>
    </row>
    <row r="49" spans="1:19" x14ac:dyDescent="0.3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</row>
    <row r="50" spans="1:19" ht="13.15" x14ac:dyDescent="0.4">
      <c r="A50" s="41" t="s">
        <v>3</v>
      </c>
      <c r="B50" s="73" t="s">
        <v>46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</row>
    <row r="51" spans="1:19" x14ac:dyDescent="0.3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 x14ac:dyDescent="0.35">
      <c r="A52" s="41" t="s">
        <v>47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1:19" ht="13.15" thickBot="1" x14ac:dyDescent="0.4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  <row r="54" spans="1:19" x14ac:dyDescent="0.35">
      <c r="A54" s="74" t="s">
        <v>48</v>
      </c>
      <c r="B54" s="49" t="s">
        <v>8</v>
      </c>
      <c r="C54" s="74"/>
      <c r="D54" s="75" t="s">
        <v>9</v>
      </c>
      <c r="E54" s="92"/>
      <c r="F54" s="75"/>
      <c r="G54" s="76"/>
      <c r="H54" s="74"/>
      <c r="I54" s="75" t="s">
        <v>10</v>
      </c>
      <c r="J54" s="92"/>
      <c r="K54" s="75"/>
      <c r="L54" s="76"/>
      <c r="M54" s="74"/>
      <c r="N54" s="75" t="s">
        <v>11</v>
      </c>
      <c r="O54" s="75"/>
      <c r="P54" s="75"/>
      <c r="Q54" s="76"/>
    </row>
    <row r="55" spans="1:19" ht="13.15" thickBot="1" x14ac:dyDescent="0.4">
      <c r="A55" s="77"/>
      <c r="B55" s="51"/>
      <c r="C55" s="78" t="s">
        <v>12</v>
      </c>
      <c r="D55" s="79" t="s">
        <v>13</v>
      </c>
      <c r="E55" s="79" t="s">
        <v>14</v>
      </c>
      <c r="F55" s="79" t="s">
        <v>15</v>
      </c>
      <c r="G55" s="80" t="s">
        <v>16</v>
      </c>
      <c r="H55" s="78" t="s">
        <v>12</v>
      </c>
      <c r="I55" s="79" t="s">
        <v>13</v>
      </c>
      <c r="J55" s="79" t="s">
        <v>14</v>
      </c>
      <c r="K55" s="79" t="s">
        <v>15</v>
      </c>
      <c r="L55" s="80" t="s">
        <v>16</v>
      </c>
      <c r="M55" s="78" t="s">
        <v>12</v>
      </c>
      <c r="N55" s="79" t="s">
        <v>13</v>
      </c>
      <c r="O55" s="79" t="s">
        <v>14</v>
      </c>
      <c r="P55" s="79" t="s">
        <v>15</v>
      </c>
      <c r="Q55" s="80" t="s">
        <v>16</v>
      </c>
    </row>
    <row r="56" spans="1:19" x14ac:dyDescent="0.35">
      <c r="A56" s="57" t="s">
        <v>49</v>
      </c>
      <c r="B56" s="57">
        <v>2</v>
      </c>
      <c r="C56" s="58">
        <v>2</v>
      </c>
      <c r="D56" s="59">
        <v>0</v>
      </c>
      <c r="E56" s="59">
        <v>0</v>
      </c>
      <c r="F56" s="59" t="s">
        <v>22</v>
      </c>
      <c r="G56" s="60">
        <v>3</v>
      </c>
      <c r="H56" s="58"/>
      <c r="I56" s="59"/>
      <c r="J56" s="59"/>
      <c r="K56" s="59"/>
      <c r="L56" s="60"/>
      <c r="M56" s="58"/>
      <c r="N56" s="59"/>
      <c r="O56" s="59"/>
      <c r="P56" s="59"/>
      <c r="Q56" s="60"/>
    </row>
    <row r="57" spans="1:19" x14ac:dyDescent="0.35">
      <c r="A57" s="61" t="s">
        <v>50</v>
      </c>
      <c r="B57" s="61">
        <v>3</v>
      </c>
      <c r="C57" s="62"/>
      <c r="D57" s="63"/>
      <c r="E57" s="63"/>
      <c r="F57" s="63"/>
      <c r="G57" s="64"/>
      <c r="H57" s="62">
        <v>2</v>
      </c>
      <c r="I57" s="63">
        <v>0</v>
      </c>
      <c r="J57" s="63">
        <v>1</v>
      </c>
      <c r="K57" s="63" t="s">
        <v>18</v>
      </c>
      <c r="L57" s="64">
        <v>4</v>
      </c>
      <c r="M57" s="62"/>
      <c r="N57" s="63"/>
      <c r="O57" s="63"/>
      <c r="P57" s="63"/>
      <c r="Q57" s="64"/>
    </row>
    <row r="58" spans="1:19" x14ac:dyDescent="0.35">
      <c r="A58" s="61" t="s">
        <v>51</v>
      </c>
      <c r="B58" s="61">
        <v>3</v>
      </c>
      <c r="C58" s="62"/>
      <c r="D58" s="63"/>
      <c r="E58" s="63"/>
      <c r="F58" s="63"/>
      <c r="G58" s="64"/>
      <c r="H58" s="62"/>
      <c r="I58" s="63"/>
      <c r="J58" s="63"/>
      <c r="K58" s="63"/>
      <c r="L58" s="64"/>
      <c r="M58" s="62">
        <v>2</v>
      </c>
      <c r="N58" s="63">
        <v>0</v>
      </c>
      <c r="O58" s="63">
        <v>1</v>
      </c>
      <c r="P58" s="63" t="s">
        <v>18</v>
      </c>
      <c r="Q58" s="64">
        <v>3</v>
      </c>
    </row>
    <row r="59" spans="1:19" x14ac:dyDescent="0.35">
      <c r="A59" s="61" t="s">
        <v>52</v>
      </c>
      <c r="B59" s="61">
        <v>3</v>
      </c>
      <c r="C59" s="62"/>
      <c r="D59" s="63"/>
      <c r="E59" s="63"/>
      <c r="F59" s="63"/>
      <c r="G59" s="64"/>
      <c r="H59" s="62"/>
      <c r="I59" s="63"/>
      <c r="J59" s="63"/>
      <c r="K59" s="63"/>
      <c r="L59" s="64"/>
      <c r="M59" s="62">
        <v>2</v>
      </c>
      <c r="N59" s="63">
        <v>1</v>
      </c>
      <c r="O59" s="63">
        <v>0</v>
      </c>
      <c r="P59" s="63" t="s">
        <v>22</v>
      </c>
      <c r="Q59" s="64">
        <v>3</v>
      </c>
    </row>
    <row r="60" spans="1:19" x14ac:dyDescent="0.35">
      <c r="A60" s="61" t="s">
        <v>53</v>
      </c>
      <c r="B60" s="61">
        <v>2</v>
      </c>
      <c r="C60" s="62"/>
      <c r="D60" s="63"/>
      <c r="E60" s="63"/>
      <c r="F60" s="63"/>
      <c r="G60" s="64"/>
      <c r="H60" s="62">
        <v>1</v>
      </c>
      <c r="I60" s="63">
        <v>0</v>
      </c>
      <c r="J60" s="63">
        <v>1</v>
      </c>
      <c r="K60" s="63" t="s">
        <v>22</v>
      </c>
      <c r="L60" s="64">
        <v>2</v>
      </c>
      <c r="M60" s="62"/>
      <c r="N60" s="63"/>
      <c r="O60" s="63"/>
      <c r="P60" s="63"/>
      <c r="Q60" s="64"/>
    </row>
    <row r="61" spans="1:19" x14ac:dyDescent="0.35">
      <c r="A61" s="61" t="s">
        <v>54</v>
      </c>
      <c r="B61" s="61">
        <v>3</v>
      </c>
      <c r="C61" s="62"/>
      <c r="D61" s="63"/>
      <c r="E61" s="63"/>
      <c r="F61" s="63"/>
      <c r="G61" s="64"/>
      <c r="H61" s="62">
        <v>2</v>
      </c>
      <c r="I61" s="63">
        <v>0</v>
      </c>
      <c r="J61" s="63">
        <v>1</v>
      </c>
      <c r="K61" s="63" t="s">
        <v>18</v>
      </c>
      <c r="L61" s="64">
        <v>3</v>
      </c>
      <c r="M61" s="62"/>
      <c r="N61" s="63"/>
      <c r="O61" s="63"/>
      <c r="P61" s="63"/>
      <c r="Q61" s="64"/>
    </row>
    <row r="62" spans="1:19" ht="13.15" thickBot="1" x14ac:dyDescent="0.4">
      <c r="A62" s="65" t="s">
        <v>55</v>
      </c>
      <c r="B62" s="65">
        <v>2</v>
      </c>
      <c r="C62" s="66"/>
      <c r="D62" s="67"/>
      <c r="E62" s="67"/>
      <c r="F62" s="67"/>
      <c r="G62" s="68"/>
      <c r="H62" s="66">
        <v>1</v>
      </c>
      <c r="I62" s="67">
        <v>1</v>
      </c>
      <c r="J62" s="67">
        <v>0</v>
      </c>
      <c r="K62" s="67" t="s">
        <v>22</v>
      </c>
      <c r="L62" s="68">
        <v>2</v>
      </c>
      <c r="M62" s="53"/>
      <c r="N62" s="54"/>
      <c r="O62" s="54"/>
      <c r="P62" s="54"/>
      <c r="Q62" s="55"/>
    </row>
    <row r="63" spans="1:19" ht="13.5" thickBot="1" x14ac:dyDescent="0.45">
      <c r="A63" s="69" t="s">
        <v>28</v>
      </c>
      <c r="B63" s="69">
        <f>SUM(B56:B62)</f>
        <v>18</v>
      </c>
      <c r="C63" s="70">
        <f>SUM(C56:C62)</f>
        <v>2</v>
      </c>
      <c r="D63" s="70">
        <f>SUM(D56:D62)</f>
        <v>0</v>
      </c>
      <c r="E63" s="70">
        <f>SUM(E56:E62)</f>
        <v>0</v>
      </c>
      <c r="F63" s="70"/>
      <c r="G63" s="70">
        <f t="shared" ref="G63:Q63" si="0">SUM(G56:G62)</f>
        <v>3</v>
      </c>
      <c r="H63" s="70">
        <f t="shared" si="0"/>
        <v>6</v>
      </c>
      <c r="I63" s="70">
        <f t="shared" si="0"/>
        <v>1</v>
      </c>
      <c r="J63" s="70">
        <f t="shared" si="0"/>
        <v>3</v>
      </c>
      <c r="K63" s="70"/>
      <c r="L63" s="70">
        <f t="shared" si="0"/>
        <v>11</v>
      </c>
      <c r="M63" s="70">
        <f t="shared" si="0"/>
        <v>4</v>
      </c>
      <c r="N63" s="70">
        <f t="shared" si="0"/>
        <v>1</v>
      </c>
      <c r="O63" s="70">
        <f t="shared" si="0"/>
        <v>1</v>
      </c>
      <c r="P63" s="70"/>
      <c r="Q63" s="69">
        <f t="shared" si="0"/>
        <v>6</v>
      </c>
    </row>
    <row r="64" spans="1:19" x14ac:dyDescent="0.3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1:19" x14ac:dyDescent="0.35">
      <c r="A65" s="41" t="s">
        <v>45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8" spans="1:19" ht="15" x14ac:dyDescent="0.4">
      <c r="A68" s="41"/>
      <c r="B68" s="41"/>
      <c r="C68" s="42" t="s">
        <v>0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1:19" ht="13.15" x14ac:dyDescent="0.4">
      <c r="A69" s="73" t="s">
        <v>1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3" t="s">
        <v>32</v>
      </c>
    </row>
    <row r="70" spans="1:19" x14ac:dyDescent="0.3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1" spans="1:19" ht="13.15" x14ac:dyDescent="0.4">
      <c r="A71" s="41" t="s">
        <v>3</v>
      </c>
      <c r="B71" s="73" t="s">
        <v>56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19" x14ac:dyDescent="0.3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1:19" x14ac:dyDescent="0.35">
      <c r="A73" s="41" t="s">
        <v>57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1:19" ht="13.15" thickBot="1" x14ac:dyDescent="0.4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1:19" x14ac:dyDescent="0.35">
      <c r="A75" s="81" t="s">
        <v>7</v>
      </c>
      <c r="B75" s="82" t="s">
        <v>8</v>
      </c>
      <c r="C75" s="74"/>
      <c r="D75" s="75" t="s">
        <v>9</v>
      </c>
      <c r="E75" s="75"/>
      <c r="F75" s="75"/>
      <c r="G75" s="76"/>
      <c r="H75" s="75"/>
      <c r="I75" s="75" t="s">
        <v>10</v>
      </c>
      <c r="J75" s="75"/>
      <c r="K75" s="75"/>
      <c r="L75" s="75"/>
      <c r="M75" s="74"/>
      <c r="N75" s="75" t="s">
        <v>11</v>
      </c>
      <c r="O75" s="75"/>
      <c r="P75" s="75"/>
      <c r="Q75" s="76"/>
    </row>
    <row r="76" spans="1:19" ht="13.15" thickBot="1" x14ac:dyDescent="0.4">
      <c r="A76" s="83"/>
      <c r="B76" s="131"/>
      <c r="C76" s="78" t="s">
        <v>12</v>
      </c>
      <c r="D76" s="79" t="s">
        <v>13</v>
      </c>
      <c r="E76" s="79" t="s">
        <v>14</v>
      </c>
      <c r="F76" s="79" t="s">
        <v>15</v>
      </c>
      <c r="G76" s="80" t="s">
        <v>16</v>
      </c>
      <c r="H76" s="78" t="s">
        <v>12</v>
      </c>
      <c r="I76" s="79" t="s">
        <v>13</v>
      </c>
      <c r="J76" s="79" t="s">
        <v>14</v>
      </c>
      <c r="K76" s="79" t="s">
        <v>15</v>
      </c>
      <c r="L76" s="80" t="s">
        <v>16</v>
      </c>
      <c r="M76" s="78" t="s">
        <v>12</v>
      </c>
      <c r="N76" s="79" t="s">
        <v>13</v>
      </c>
      <c r="O76" s="79" t="s">
        <v>14</v>
      </c>
      <c r="P76" s="79" t="s">
        <v>15</v>
      </c>
      <c r="Q76" s="80" t="s">
        <v>16</v>
      </c>
    </row>
    <row r="77" spans="1:19" x14ac:dyDescent="0.35">
      <c r="A77" s="134" t="s">
        <v>58</v>
      </c>
      <c r="B77" s="57">
        <v>2</v>
      </c>
      <c r="C77" s="58">
        <v>2</v>
      </c>
      <c r="D77" s="59">
        <v>0</v>
      </c>
      <c r="E77" s="59">
        <v>0</v>
      </c>
      <c r="F77" s="59" t="s">
        <v>22</v>
      </c>
      <c r="G77" s="60">
        <v>3</v>
      </c>
      <c r="H77" s="58"/>
      <c r="I77" s="59"/>
      <c r="J77" s="59"/>
      <c r="K77" s="59"/>
      <c r="L77" s="60"/>
      <c r="M77" s="58"/>
      <c r="N77" s="59"/>
      <c r="O77" s="59"/>
      <c r="P77" s="59"/>
      <c r="Q77" s="60"/>
    </row>
    <row r="78" spans="1:19" x14ac:dyDescent="0.35">
      <c r="A78" s="135" t="s">
        <v>59</v>
      </c>
      <c r="B78" s="61">
        <v>3</v>
      </c>
      <c r="C78" s="62"/>
      <c r="D78" s="63"/>
      <c r="E78" s="63"/>
      <c r="F78" s="63"/>
      <c r="G78" s="64"/>
      <c r="H78" s="62">
        <v>2</v>
      </c>
      <c r="I78" s="63">
        <v>0</v>
      </c>
      <c r="J78" s="63">
        <v>1</v>
      </c>
      <c r="K78" s="63" t="s">
        <v>18</v>
      </c>
      <c r="L78" s="64">
        <v>4</v>
      </c>
      <c r="M78" s="62"/>
      <c r="N78" s="63"/>
      <c r="O78" s="63"/>
      <c r="P78" s="63"/>
      <c r="Q78" s="64"/>
    </row>
    <row r="79" spans="1:19" x14ac:dyDescent="0.35">
      <c r="A79" s="135" t="s">
        <v>60</v>
      </c>
      <c r="B79" s="61">
        <v>3</v>
      </c>
      <c r="C79" s="62"/>
      <c r="D79" s="63"/>
      <c r="E79" s="63"/>
      <c r="F79" s="63"/>
      <c r="G79" s="64"/>
      <c r="H79" s="62"/>
      <c r="I79" s="63"/>
      <c r="J79" s="63"/>
      <c r="K79" s="63"/>
      <c r="L79" s="64"/>
      <c r="M79" s="62">
        <v>2</v>
      </c>
      <c r="N79" s="63">
        <v>0</v>
      </c>
      <c r="O79" s="63">
        <v>1</v>
      </c>
      <c r="P79" s="63" t="s">
        <v>22</v>
      </c>
      <c r="Q79" s="64">
        <v>3</v>
      </c>
    </row>
    <row r="80" spans="1:19" x14ac:dyDescent="0.35">
      <c r="A80" s="135" t="s">
        <v>61</v>
      </c>
      <c r="B80" s="61">
        <v>3</v>
      </c>
      <c r="C80" s="62"/>
      <c r="D80" s="63"/>
      <c r="E80" s="63"/>
      <c r="F80" s="63"/>
      <c r="G80" s="64"/>
      <c r="H80" s="62">
        <v>2</v>
      </c>
      <c r="I80" s="63">
        <v>0</v>
      </c>
      <c r="J80" s="63">
        <v>1</v>
      </c>
      <c r="K80" s="63" t="s">
        <v>22</v>
      </c>
      <c r="L80" s="64">
        <v>3</v>
      </c>
      <c r="M80" s="62"/>
      <c r="N80" s="63"/>
      <c r="O80" s="63"/>
      <c r="P80" s="63"/>
      <c r="Q80" s="64"/>
    </row>
    <row r="81" spans="1:19" x14ac:dyDescent="0.35">
      <c r="A81" s="135" t="s">
        <v>62</v>
      </c>
      <c r="B81" s="61">
        <v>3</v>
      </c>
      <c r="C81" s="62"/>
      <c r="D81" s="63"/>
      <c r="E81" s="63"/>
      <c r="F81" s="63"/>
      <c r="G81" s="64"/>
      <c r="H81" s="62"/>
      <c r="I81" s="63"/>
      <c r="J81" s="63"/>
      <c r="K81" s="63"/>
      <c r="L81" s="64"/>
      <c r="M81" s="62">
        <v>2</v>
      </c>
      <c r="N81" s="63">
        <v>0</v>
      </c>
      <c r="O81" s="63">
        <v>1</v>
      </c>
      <c r="P81" s="63" t="s">
        <v>18</v>
      </c>
      <c r="Q81" s="64">
        <v>3</v>
      </c>
    </row>
    <row r="82" spans="1:19" x14ac:dyDescent="0.35">
      <c r="A82" s="135" t="s">
        <v>63</v>
      </c>
      <c r="B82" s="61">
        <v>2</v>
      </c>
      <c r="C82" s="62"/>
      <c r="D82" s="63"/>
      <c r="E82" s="63"/>
      <c r="F82" s="63"/>
      <c r="G82" s="64"/>
      <c r="H82" s="62">
        <v>2</v>
      </c>
      <c r="I82" s="63">
        <v>0</v>
      </c>
      <c r="J82" s="63">
        <v>0</v>
      </c>
      <c r="K82" s="63" t="s">
        <v>22</v>
      </c>
      <c r="L82" s="64">
        <v>2</v>
      </c>
      <c r="M82" s="62"/>
      <c r="N82" s="63"/>
      <c r="O82" s="63"/>
      <c r="P82" s="63"/>
      <c r="Q82" s="64"/>
    </row>
    <row r="83" spans="1:19" ht="13.15" thickBot="1" x14ac:dyDescent="0.4">
      <c r="A83" s="136" t="s">
        <v>64</v>
      </c>
      <c r="B83" s="65">
        <v>2</v>
      </c>
      <c r="C83" s="53"/>
      <c r="D83" s="54"/>
      <c r="E83" s="54"/>
      <c r="F83" s="54"/>
      <c r="G83" s="55"/>
      <c r="H83" s="66">
        <v>1</v>
      </c>
      <c r="I83" s="67">
        <v>0</v>
      </c>
      <c r="J83" s="67">
        <v>1</v>
      </c>
      <c r="K83" s="67" t="s">
        <v>22</v>
      </c>
      <c r="L83" s="68">
        <v>2</v>
      </c>
      <c r="M83" s="66"/>
      <c r="N83" s="67"/>
      <c r="O83" s="67"/>
      <c r="P83" s="67"/>
      <c r="Q83" s="68"/>
    </row>
    <row r="84" spans="1:19" ht="13.5" thickBot="1" x14ac:dyDescent="0.45">
      <c r="A84" s="84" t="s">
        <v>28</v>
      </c>
      <c r="B84" s="69">
        <f>SUM(B77:B83)</f>
        <v>18</v>
      </c>
      <c r="C84" s="70">
        <f>SUM(C77:C83)</f>
        <v>2</v>
      </c>
      <c r="D84" s="70">
        <f>SUM(D77:D83)</f>
        <v>0</v>
      </c>
      <c r="E84" s="70">
        <f>SUM(E77:E83)</f>
        <v>0</v>
      </c>
      <c r="F84" s="70"/>
      <c r="G84" s="70">
        <f>SUM(G77:G83)</f>
        <v>3</v>
      </c>
      <c r="H84" s="70">
        <f>SUM(H77:H83)</f>
        <v>7</v>
      </c>
      <c r="I84" s="70">
        <f>SUM(I77:I83)</f>
        <v>0</v>
      </c>
      <c r="J84" s="70">
        <f>SUM(J77:J83)</f>
        <v>3</v>
      </c>
      <c r="K84" s="70"/>
      <c r="L84" s="70">
        <f>SUM(L77:L83)</f>
        <v>11</v>
      </c>
      <c r="M84" s="70">
        <f>SUM(M77:M83)</f>
        <v>4</v>
      </c>
      <c r="N84" s="70">
        <f>SUM(N77:N83)</f>
        <v>0</v>
      </c>
      <c r="O84" s="70">
        <f>SUM(O77:O83)</f>
        <v>2</v>
      </c>
      <c r="P84" s="70"/>
      <c r="Q84" s="69">
        <f>SUM(Q77:Q83)</f>
        <v>6</v>
      </c>
    </row>
    <row r="85" spans="1:19" x14ac:dyDescent="0.3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</row>
    <row r="86" spans="1:19" x14ac:dyDescent="0.35">
      <c r="A86" s="41" t="s">
        <v>45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</row>
    <row r="89" spans="1:19" ht="15" hidden="1" x14ac:dyDescent="0.4">
      <c r="C89" s="85" t="s">
        <v>0</v>
      </c>
    </row>
    <row r="90" spans="1:19" ht="13.15" hidden="1" x14ac:dyDescent="0.4">
      <c r="A90" s="86" t="s">
        <v>1</v>
      </c>
      <c r="S90" s="87" t="s">
        <v>32</v>
      </c>
    </row>
    <row r="91" spans="1:19" hidden="1" x14ac:dyDescent="0.35"/>
    <row r="92" spans="1:19" ht="13.15" hidden="1" x14ac:dyDescent="0.4">
      <c r="A92" s="7" t="s">
        <v>3</v>
      </c>
      <c r="B92" s="86" t="s">
        <v>65</v>
      </c>
    </row>
    <row r="93" spans="1:19" hidden="1" x14ac:dyDescent="0.35"/>
    <row r="94" spans="1:19" hidden="1" x14ac:dyDescent="0.35">
      <c r="A94" s="7" t="s">
        <v>66</v>
      </c>
    </row>
    <row r="95" spans="1:19" ht="13.15" hidden="1" thickBot="1" x14ac:dyDescent="0.4"/>
    <row r="96" spans="1:19" hidden="1" x14ac:dyDescent="0.35">
      <c r="A96" s="88" t="s">
        <v>7</v>
      </c>
      <c r="B96" s="89" t="s">
        <v>67</v>
      </c>
      <c r="C96" s="90" t="s">
        <v>8</v>
      </c>
      <c r="D96" s="91"/>
      <c r="E96" s="92" t="s">
        <v>68</v>
      </c>
      <c r="F96" s="92"/>
      <c r="G96" s="92"/>
      <c r="H96" s="93"/>
      <c r="I96" s="92"/>
      <c r="J96" s="92" t="s">
        <v>9</v>
      </c>
      <c r="K96" s="92"/>
      <c r="L96" s="92"/>
      <c r="M96" s="92"/>
      <c r="N96" s="91"/>
      <c r="O96" s="92" t="s">
        <v>10</v>
      </c>
      <c r="P96" s="92"/>
      <c r="Q96" s="92"/>
      <c r="R96" s="93"/>
      <c r="S96" s="94" t="s">
        <v>69</v>
      </c>
    </row>
    <row r="97" spans="1:19" ht="13.15" hidden="1" thickBot="1" x14ac:dyDescent="0.4">
      <c r="A97" s="95" t="s">
        <v>70</v>
      </c>
      <c r="B97" s="96"/>
      <c r="C97" s="97"/>
      <c r="D97" s="98" t="s">
        <v>12</v>
      </c>
      <c r="E97" s="99" t="s">
        <v>13</v>
      </c>
      <c r="F97" s="99" t="s">
        <v>14</v>
      </c>
      <c r="G97" s="99" t="s">
        <v>15</v>
      </c>
      <c r="H97" s="100" t="s">
        <v>16</v>
      </c>
      <c r="I97" s="98" t="s">
        <v>12</v>
      </c>
      <c r="J97" s="99" t="s">
        <v>13</v>
      </c>
      <c r="K97" s="99" t="s">
        <v>14</v>
      </c>
      <c r="L97" s="99" t="s">
        <v>15</v>
      </c>
      <c r="M97" s="100" t="s">
        <v>16</v>
      </c>
      <c r="N97" s="98" t="s">
        <v>12</v>
      </c>
      <c r="O97" s="99" t="s">
        <v>13</v>
      </c>
      <c r="P97" s="99" t="s">
        <v>14</v>
      </c>
      <c r="Q97" s="99" t="s">
        <v>15</v>
      </c>
      <c r="R97" s="100" t="s">
        <v>16</v>
      </c>
      <c r="S97" s="101"/>
    </row>
    <row r="98" spans="1:19" hidden="1" x14ac:dyDescent="0.35">
      <c r="A98" s="102" t="s">
        <v>71</v>
      </c>
      <c r="B98" s="103" t="s">
        <v>72</v>
      </c>
      <c r="C98" s="104">
        <v>3</v>
      </c>
      <c r="D98" s="105"/>
      <c r="E98" s="106"/>
      <c r="F98" s="106"/>
      <c r="G98" s="106"/>
      <c r="H98" s="107"/>
      <c r="I98" s="105">
        <v>2</v>
      </c>
      <c r="J98" s="106">
        <v>0</v>
      </c>
      <c r="K98" s="106">
        <v>1</v>
      </c>
      <c r="L98" s="106" t="s">
        <v>18</v>
      </c>
      <c r="M98" s="107">
        <v>3</v>
      </c>
      <c r="N98" s="105"/>
      <c r="O98" s="106"/>
      <c r="P98" s="106"/>
      <c r="Q98" s="106"/>
      <c r="R98" s="107"/>
      <c r="S98" s="103"/>
    </row>
    <row r="99" spans="1:19" hidden="1" x14ac:dyDescent="0.35">
      <c r="A99" s="108" t="s">
        <v>73</v>
      </c>
      <c r="B99" s="109" t="s">
        <v>74</v>
      </c>
      <c r="C99" s="110">
        <v>3</v>
      </c>
      <c r="D99" s="111"/>
      <c r="E99" s="112"/>
      <c r="F99" s="112"/>
      <c r="G99" s="112"/>
      <c r="H99" s="113"/>
      <c r="I99" s="111">
        <v>1</v>
      </c>
      <c r="J99" s="112">
        <v>0</v>
      </c>
      <c r="K99" s="112">
        <v>2</v>
      </c>
      <c r="L99" s="112" t="s">
        <v>22</v>
      </c>
      <c r="M99" s="113">
        <v>3</v>
      </c>
      <c r="N99" s="111"/>
      <c r="O99" s="112"/>
      <c r="P99" s="112"/>
      <c r="Q99" s="112"/>
      <c r="R99" s="113"/>
      <c r="S99" s="103"/>
    </row>
    <row r="100" spans="1:19" hidden="1" x14ac:dyDescent="0.35">
      <c r="A100" s="108" t="s">
        <v>75</v>
      </c>
      <c r="B100" s="109" t="s">
        <v>76</v>
      </c>
      <c r="C100" s="110">
        <v>4</v>
      </c>
      <c r="D100" s="111"/>
      <c r="E100" s="112"/>
      <c r="F100" s="112"/>
      <c r="G100" s="112"/>
      <c r="H100" s="113"/>
      <c r="I100" s="111"/>
      <c r="J100" s="112"/>
      <c r="K100" s="112"/>
      <c r="L100" s="112"/>
      <c r="M100" s="113"/>
      <c r="N100" s="111">
        <v>2</v>
      </c>
      <c r="O100" s="112">
        <v>0</v>
      </c>
      <c r="P100" s="112">
        <v>2</v>
      </c>
      <c r="Q100" s="112" t="s">
        <v>18</v>
      </c>
      <c r="R100" s="113">
        <v>4</v>
      </c>
      <c r="S100" s="109"/>
    </row>
    <row r="101" spans="1:19" hidden="1" x14ac:dyDescent="0.35">
      <c r="A101" s="108" t="s">
        <v>77</v>
      </c>
      <c r="B101" s="109" t="s">
        <v>78</v>
      </c>
      <c r="C101" s="110">
        <v>2</v>
      </c>
      <c r="D101" s="111"/>
      <c r="E101" s="112"/>
      <c r="F101" s="112"/>
      <c r="G101" s="112"/>
      <c r="H101" s="113"/>
      <c r="I101" s="111">
        <v>2</v>
      </c>
      <c r="J101" s="112">
        <v>0</v>
      </c>
      <c r="K101" s="112">
        <v>0</v>
      </c>
      <c r="L101" s="112" t="s">
        <v>18</v>
      </c>
      <c r="M101" s="113">
        <v>3</v>
      </c>
      <c r="N101" s="111"/>
      <c r="O101" s="112"/>
      <c r="P101" s="112"/>
      <c r="Q101" s="112"/>
      <c r="R101" s="113"/>
      <c r="S101" s="103"/>
    </row>
    <row r="102" spans="1:19" hidden="1" x14ac:dyDescent="0.35">
      <c r="A102" s="108" t="s">
        <v>79</v>
      </c>
      <c r="B102" s="109" t="s">
        <v>80</v>
      </c>
      <c r="C102" s="110">
        <v>2</v>
      </c>
      <c r="D102" s="111"/>
      <c r="E102" s="112"/>
      <c r="F102" s="112"/>
      <c r="G102" s="112"/>
      <c r="H102" s="113"/>
      <c r="I102" s="111">
        <v>0</v>
      </c>
      <c r="J102" s="112">
        <v>0</v>
      </c>
      <c r="K102" s="112">
        <v>2</v>
      </c>
      <c r="L102" s="112" t="s">
        <v>22</v>
      </c>
      <c r="M102" s="113">
        <v>2</v>
      </c>
      <c r="N102" s="111"/>
      <c r="O102" s="112"/>
      <c r="P102" s="112"/>
      <c r="Q102" s="112"/>
      <c r="R102" s="113"/>
      <c r="S102" s="109"/>
    </row>
    <row r="103" spans="1:19" hidden="1" x14ac:dyDescent="0.35">
      <c r="A103" s="108" t="s">
        <v>81</v>
      </c>
      <c r="B103" s="109" t="s">
        <v>82</v>
      </c>
      <c r="C103" s="110">
        <v>2</v>
      </c>
      <c r="D103" s="111">
        <v>2</v>
      </c>
      <c r="E103" s="112">
        <v>0</v>
      </c>
      <c r="F103" s="112">
        <v>0</v>
      </c>
      <c r="G103" s="112" t="s">
        <v>18</v>
      </c>
      <c r="H103" s="113">
        <v>3</v>
      </c>
      <c r="I103" s="111"/>
      <c r="J103" s="112"/>
      <c r="K103" s="112"/>
      <c r="L103" s="112"/>
      <c r="M103" s="113"/>
      <c r="N103" s="111"/>
      <c r="O103" s="112"/>
      <c r="P103" s="112"/>
      <c r="Q103" s="112"/>
      <c r="R103" s="113"/>
      <c r="S103" s="103"/>
    </row>
    <row r="104" spans="1:19" ht="13.15" hidden="1" thickBot="1" x14ac:dyDescent="0.4">
      <c r="A104" s="108" t="s">
        <v>83</v>
      </c>
      <c r="B104" s="109" t="s">
        <v>84</v>
      </c>
      <c r="C104" s="110">
        <v>2</v>
      </c>
      <c r="D104" s="111"/>
      <c r="E104" s="112"/>
      <c r="F104" s="112"/>
      <c r="G104" s="112"/>
      <c r="H104" s="113"/>
      <c r="I104" s="111"/>
      <c r="J104" s="112"/>
      <c r="K104" s="112"/>
      <c r="L104" s="112"/>
      <c r="M104" s="113"/>
      <c r="N104" s="111">
        <v>2</v>
      </c>
      <c r="O104" s="112">
        <v>0</v>
      </c>
      <c r="P104" s="112">
        <v>0</v>
      </c>
      <c r="Q104" s="112" t="s">
        <v>18</v>
      </c>
      <c r="R104" s="113">
        <v>2</v>
      </c>
      <c r="S104" s="109"/>
    </row>
    <row r="105" spans="1:19" ht="13.5" hidden="1" thickBot="1" x14ac:dyDescent="0.45">
      <c r="A105" s="114" t="s">
        <v>28</v>
      </c>
      <c r="B105" s="115"/>
      <c r="C105" s="116">
        <v>18</v>
      </c>
      <c r="D105" s="117">
        <f>SUM(D98:D104)</f>
        <v>2</v>
      </c>
      <c r="E105" s="117">
        <f>SUM(E98:E104)</f>
        <v>0</v>
      </c>
      <c r="F105" s="117">
        <f>SUM(F98:F104)</f>
        <v>0</v>
      </c>
      <c r="G105" s="117"/>
      <c r="H105" s="117">
        <f t="shared" ref="H105:R105" si="1">SUM(H98:H104)</f>
        <v>3</v>
      </c>
      <c r="I105" s="117">
        <f t="shared" si="1"/>
        <v>5</v>
      </c>
      <c r="J105" s="117">
        <f t="shared" si="1"/>
        <v>0</v>
      </c>
      <c r="K105" s="117">
        <f t="shared" si="1"/>
        <v>5</v>
      </c>
      <c r="L105" s="117">
        <f t="shared" si="1"/>
        <v>0</v>
      </c>
      <c r="M105" s="117">
        <f t="shared" si="1"/>
        <v>11</v>
      </c>
      <c r="N105" s="117">
        <f t="shared" si="1"/>
        <v>4</v>
      </c>
      <c r="O105" s="117">
        <f t="shared" si="1"/>
        <v>0</v>
      </c>
      <c r="P105" s="117">
        <f t="shared" si="1"/>
        <v>2</v>
      </c>
      <c r="Q105" s="117">
        <f t="shared" si="1"/>
        <v>0</v>
      </c>
      <c r="R105" s="117">
        <f t="shared" si="1"/>
        <v>6</v>
      </c>
      <c r="S105" s="118"/>
    </row>
    <row r="106" spans="1:19" hidden="1" x14ac:dyDescent="0.35">
      <c r="A106" s="108" t="s">
        <v>85</v>
      </c>
      <c r="B106" s="109"/>
      <c r="C106" s="110"/>
      <c r="D106" s="111"/>
      <c r="E106" s="112"/>
      <c r="F106" s="112"/>
      <c r="G106" s="112"/>
      <c r="H106" s="113"/>
      <c r="I106" s="111"/>
      <c r="J106" s="112"/>
      <c r="K106" s="112"/>
      <c r="L106" s="112"/>
      <c r="M106" s="113"/>
      <c r="N106" s="111"/>
      <c r="O106" s="112"/>
      <c r="P106" s="112"/>
      <c r="Q106" s="112"/>
      <c r="R106" s="113"/>
      <c r="S106" s="103"/>
    </row>
    <row r="107" spans="1:19" hidden="1" x14ac:dyDescent="0.35">
      <c r="A107" s="108" t="s">
        <v>86</v>
      </c>
      <c r="B107" s="109" t="s">
        <v>87</v>
      </c>
      <c r="C107" s="110">
        <v>2</v>
      </c>
      <c r="D107" s="111"/>
      <c r="E107" s="112"/>
      <c r="F107" s="112"/>
      <c r="G107" s="112"/>
      <c r="H107" s="113"/>
      <c r="I107" s="111"/>
      <c r="J107" s="112"/>
      <c r="K107" s="112"/>
      <c r="L107" s="112"/>
      <c r="M107" s="113"/>
      <c r="N107" s="111"/>
      <c r="O107" s="112"/>
      <c r="P107" s="112"/>
      <c r="Q107" s="112"/>
      <c r="R107" s="113"/>
      <c r="S107" s="109"/>
    </row>
    <row r="108" spans="1:19" hidden="1" x14ac:dyDescent="0.35">
      <c r="A108" s="108" t="s">
        <v>88</v>
      </c>
      <c r="B108" s="109" t="s">
        <v>89</v>
      </c>
      <c r="C108" s="110">
        <v>2</v>
      </c>
      <c r="D108" s="111"/>
      <c r="E108" s="112"/>
      <c r="F108" s="112"/>
      <c r="G108" s="112"/>
      <c r="H108" s="113"/>
      <c r="I108" s="111"/>
      <c r="J108" s="112"/>
      <c r="K108" s="112"/>
      <c r="L108" s="112"/>
      <c r="M108" s="113"/>
      <c r="N108" s="111"/>
      <c r="O108" s="112"/>
      <c r="P108" s="112"/>
      <c r="Q108" s="112"/>
      <c r="R108" s="113"/>
      <c r="S108" s="103"/>
    </row>
    <row r="109" spans="1:19" hidden="1" x14ac:dyDescent="0.35">
      <c r="A109" s="108" t="s">
        <v>90</v>
      </c>
      <c r="B109" s="109" t="s">
        <v>91</v>
      </c>
      <c r="C109" s="110">
        <v>3</v>
      </c>
      <c r="D109" s="111"/>
      <c r="E109" s="112"/>
      <c r="F109" s="112"/>
      <c r="G109" s="112"/>
      <c r="H109" s="113"/>
      <c r="I109" s="111"/>
      <c r="J109" s="112"/>
      <c r="K109" s="112"/>
      <c r="L109" s="112"/>
      <c r="M109" s="113"/>
      <c r="N109" s="111"/>
      <c r="O109" s="112"/>
      <c r="P109" s="112"/>
      <c r="Q109" s="112"/>
      <c r="R109" s="113"/>
      <c r="S109" s="109"/>
    </row>
    <row r="110" spans="1:19" hidden="1" x14ac:dyDescent="0.35"/>
    <row r="111" spans="1:19" hidden="1" x14ac:dyDescent="0.35"/>
    <row r="112" spans="1:19" ht="15" x14ac:dyDescent="0.4">
      <c r="C112" s="85" t="s">
        <v>0</v>
      </c>
    </row>
    <row r="113" spans="1:19" ht="13.15" x14ac:dyDescent="0.4">
      <c r="A113" s="86" t="s">
        <v>1</v>
      </c>
      <c r="S113" s="87" t="s">
        <v>2</v>
      </c>
    </row>
    <row r="115" spans="1:19" ht="13.15" x14ac:dyDescent="0.4">
      <c r="A115" s="7" t="s">
        <v>3</v>
      </c>
      <c r="B115" s="86" t="s">
        <v>92</v>
      </c>
    </row>
    <row r="117" spans="1:19" x14ac:dyDescent="0.35">
      <c r="A117" s="7" t="s">
        <v>93</v>
      </c>
    </row>
    <row r="118" spans="1:19" ht="13.15" thickBot="1" x14ac:dyDescent="0.4"/>
    <row r="119" spans="1:19" x14ac:dyDescent="0.35">
      <c r="A119" s="88" t="s">
        <v>7</v>
      </c>
      <c r="B119" s="89" t="s">
        <v>8</v>
      </c>
      <c r="C119" s="91"/>
      <c r="D119" s="92" t="s">
        <v>9</v>
      </c>
      <c r="E119" s="92"/>
      <c r="F119" s="92"/>
      <c r="G119" s="93"/>
      <c r="H119" s="92"/>
      <c r="I119" s="92" t="s">
        <v>10</v>
      </c>
      <c r="J119" s="92"/>
      <c r="K119" s="92"/>
      <c r="L119" s="92"/>
      <c r="M119" s="91"/>
      <c r="N119" s="92" t="s">
        <v>11</v>
      </c>
      <c r="O119" s="92"/>
      <c r="P119" s="92"/>
      <c r="Q119" s="93"/>
    </row>
    <row r="120" spans="1:19" ht="13.15" thickBot="1" x14ac:dyDescent="0.4">
      <c r="A120" s="95"/>
      <c r="B120" s="132"/>
      <c r="C120" s="98" t="s">
        <v>12</v>
      </c>
      <c r="D120" s="99" t="s">
        <v>13</v>
      </c>
      <c r="E120" s="99" t="s">
        <v>14</v>
      </c>
      <c r="F120" s="99" t="s">
        <v>15</v>
      </c>
      <c r="G120" s="100" t="s">
        <v>16</v>
      </c>
      <c r="H120" s="98" t="s">
        <v>12</v>
      </c>
      <c r="I120" s="99" t="s">
        <v>13</v>
      </c>
      <c r="J120" s="99" t="s">
        <v>14</v>
      </c>
      <c r="K120" s="99" t="s">
        <v>15</v>
      </c>
      <c r="L120" s="100" t="s">
        <v>16</v>
      </c>
      <c r="M120" s="98" t="s">
        <v>12</v>
      </c>
      <c r="N120" s="99" t="s">
        <v>13</v>
      </c>
      <c r="O120" s="99" t="s">
        <v>14</v>
      </c>
      <c r="P120" s="99" t="s">
        <v>15</v>
      </c>
      <c r="Q120" s="100" t="s">
        <v>16</v>
      </c>
    </row>
    <row r="121" spans="1:19" x14ac:dyDescent="0.35">
      <c r="A121" s="102" t="s">
        <v>94</v>
      </c>
      <c r="B121" s="103">
        <v>2</v>
      </c>
      <c r="C121" s="105">
        <v>2</v>
      </c>
      <c r="D121" s="106">
        <v>0</v>
      </c>
      <c r="E121" s="106">
        <v>0</v>
      </c>
      <c r="F121" s="106" t="s">
        <v>18</v>
      </c>
      <c r="G121" s="107">
        <v>3</v>
      </c>
      <c r="H121" s="105"/>
      <c r="I121" s="106"/>
      <c r="J121" s="106"/>
      <c r="K121" s="106"/>
      <c r="L121" s="107"/>
      <c r="M121" s="105"/>
      <c r="N121" s="106"/>
      <c r="O121" s="106"/>
      <c r="P121" s="106"/>
      <c r="Q121" s="107"/>
    </row>
    <row r="122" spans="1:19" x14ac:dyDescent="0.35">
      <c r="A122" s="108" t="s">
        <v>95</v>
      </c>
      <c r="B122" s="109">
        <v>4</v>
      </c>
      <c r="C122" s="111"/>
      <c r="D122" s="112"/>
      <c r="E122" s="112"/>
      <c r="F122" s="112"/>
      <c r="G122" s="113"/>
      <c r="H122" s="111">
        <v>2</v>
      </c>
      <c r="I122" s="112">
        <v>0</v>
      </c>
      <c r="J122" s="112">
        <v>2</v>
      </c>
      <c r="K122" s="112" t="s">
        <v>18</v>
      </c>
      <c r="L122" s="113">
        <v>5</v>
      </c>
      <c r="M122" s="111"/>
      <c r="N122" s="112"/>
      <c r="O122" s="112"/>
      <c r="P122" s="112"/>
      <c r="Q122" s="113"/>
    </row>
    <row r="123" spans="1:19" x14ac:dyDescent="0.35">
      <c r="A123" s="108" t="s">
        <v>96</v>
      </c>
      <c r="B123" s="109">
        <v>2</v>
      </c>
      <c r="C123" s="111"/>
      <c r="D123" s="112"/>
      <c r="E123" s="112"/>
      <c r="F123" s="112"/>
      <c r="G123" s="113"/>
      <c r="H123" s="111"/>
      <c r="I123" s="112"/>
      <c r="J123" s="112"/>
      <c r="K123" s="112"/>
      <c r="L123" s="113"/>
      <c r="M123" s="111">
        <v>2</v>
      </c>
      <c r="N123" s="112">
        <v>0</v>
      </c>
      <c r="O123" s="112">
        <v>0</v>
      </c>
      <c r="P123" s="112" t="s">
        <v>18</v>
      </c>
      <c r="Q123" s="113">
        <v>2</v>
      </c>
    </row>
    <row r="124" spans="1:19" x14ac:dyDescent="0.35">
      <c r="A124" s="108" t="s">
        <v>97</v>
      </c>
      <c r="B124" s="109">
        <v>4</v>
      </c>
      <c r="C124" s="111"/>
      <c r="D124" s="112"/>
      <c r="E124" s="112"/>
      <c r="F124" s="112"/>
      <c r="G124" s="113"/>
      <c r="H124" s="111">
        <v>2</v>
      </c>
      <c r="I124" s="112">
        <v>0</v>
      </c>
      <c r="J124" s="112">
        <v>2</v>
      </c>
      <c r="K124" s="112" t="s">
        <v>18</v>
      </c>
      <c r="L124" s="113">
        <v>4</v>
      </c>
      <c r="M124" s="111"/>
      <c r="N124" s="112"/>
      <c r="O124" s="112"/>
      <c r="P124" s="112"/>
      <c r="Q124" s="113"/>
    </row>
    <row r="125" spans="1:19" x14ac:dyDescent="0.35">
      <c r="A125" s="108" t="s">
        <v>98</v>
      </c>
      <c r="B125" s="109">
        <v>2</v>
      </c>
      <c r="C125" s="111"/>
      <c r="D125" s="112"/>
      <c r="E125" s="112"/>
      <c r="F125" s="112"/>
      <c r="G125" s="113"/>
      <c r="H125" s="111"/>
      <c r="I125" s="112"/>
      <c r="J125" s="112"/>
      <c r="K125" s="112"/>
      <c r="L125" s="113"/>
      <c r="M125" s="111">
        <v>0</v>
      </c>
      <c r="N125" s="112">
        <v>0</v>
      </c>
      <c r="O125" s="112">
        <v>2</v>
      </c>
      <c r="P125" s="112" t="s">
        <v>22</v>
      </c>
      <c r="Q125" s="113">
        <v>2</v>
      </c>
    </row>
    <row r="126" spans="1:19" x14ac:dyDescent="0.35">
      <c r="A126" s="108" t="s">
        <v>99</v>
      </c>
      <c r="B126" s="109">
        <v>2</v>
      </c>
      <c r="C126" s="111"/>
      <c r="D126" s="112"/>
      <c r="E126" s="112"/>
      <c r="F126" s="112"/>
      <c r="G126" s="113"/>
      <c r="H126" s="111">
        <v>2</v>
      </c>
      <c r="I126" s="112">
        <v>0</v>
      </c>
      <c r="J126" s="112">
        <v>0</v>
      </c>
      <c r="K126" s="112" t="s">
        <v>18</v>
      </c>
      <c r="L126" s="113">
        <v>2</v>
      </c>
      <c r="M126" s="111"/>
      <c r="N126" s="112"/>
      <c r="O126" s="112"/>
      <c r="P126" s="112"/>
      <c r="Q126" s="113"/>
    </row>
    <row r="127" spans="1:19" ht="13.15" thickBot="1" x14ac:dyDescent="0.4">
      <c r="A127" s="108" t="s">
        <v>100</v>
      </c>
      <c r="B127" s="109">
        <v>2</v>
      </c>
      <c r="C127" s="111"/>
      <c r="D127" s="112"/>
      <c r="E127" s="112"/>
      <c r="F127" s="112"/>
      <c r="G127" s="113"/>
      <c r="H127" s="111"/>
      <c r="I127" s="112"/>
      <c r="J127" s="112"/>
      <c r="K127" s="112"/>
      <c r="L127" s="113"/>
      <c r="M127" s="111">
        <v>2</v>
      </c>
      <c r="N127" s="112">
        <v>0</v>
      </c>
      <c r="O127" s="112">
        <v>0</v>
      </c>
      <c r="P127" s="112" t="s">
        <v>18</v>
      </c>
      <c r="Q127" s="113">
        <v>2</v>
      </c>
    </row>
    <row r="128" spans="1:19" ht="13.5" thickBot="1" x14ac:dyDescent="0.45">
      <c r="A128" s="114" t="s">
        <v>28</v>
      </c>
      <c r="B128" s="115">
        <v>18</v>
      </c>
      <c r="C128" s="117">
        <f>SUM(C121:C127)</f>
        <v>2</v>
      </c>
      <c r="D128" s="117">
        <f>SUM(D121:D127)</f>
        <v>0</v>
      </c>
      <c r="E128" s="117">
        <f>SUM(E121:E127)</f>
        <v>0</v>
      </c>
      <c r="F128" s="117"/>
      <c r="G128" s="117">
        <f t="shared" ref="G128:Q128" si="2">SUM(G121:G127)</f>
        <v>3</v>
      </c>
      <c r="H128" s="117">
        <f t="shared" si="2"/>
        <v>6</v>
      </c>
      <c r="I128" s="117">
        <f t="shared" si="2"/>
        <v>0</v>
      </c>
      <c r="J128" s="117">
        <f t="shared" si="2"/>
        <v>4</v>
      </c>
      <c r="K128" s="117"/>
      <c r="L128" s="117">
        <f t="shared" si="2"/>
        <v>11</v>
      </c>
      <c r="M128" s="117">
        <f t="shared" si="2"/>
        <v>4</v>
      </c>
      <c r="N128" s="117">
        <f t="shared" si="2"/>
        <v>0</v>
      </c>
      <c r="O128" s="117">
        <f t="shared" si="2"/>
        <v>2</v>
      </c>
      <c r="P128" s="117"/>
      <c r="Q128" s="115">
        <f t="shared" si="2"/>
        <v>6</v>
      </c>
    </row>
    <row r="131" spans="1:19" ht="15" hidden="1" x14ac:dyDescent="0.4">
      <c r="C131" s="85" t="s">
        <v>0</v>
      </c>
    </row>
    <row r="132" spans="1:19" ht="13.15" hidden="1" x14ac:dyDescent="0.4">
      <c r="A132" s="86" t="s">
        <v>1</v>
      </c>
      <c r="S132" s="87" t="s">
        <v>2</v>
      </c>
    </row>
    <row r="133" spans="1:19" hidden="1" x14ac:dyDescent="0.35"/>
    <row r="134" spans="1:19" ht="13.15" hidden="1" x14ac:dyDescent="0.4">
      <c r="A134" s="7" t="s">
        <v>3</v>
      </c>
      <c r="B134" s="86" t="s">
        <v>101</v>
      </c>
    </row>
    <row r="135" spans="1:19" hidden="1" x14ac:dyDescent="0.35"/>
    <row r="136" spans="1:19" hidden="1" x14ac:dyDescent="0.35">
      <c r="A136" s="7" t="s">
        <v>102</v>
      </c>
    </row>
    <row r="137" spans="1:19" ht="13.15" hidden="1" thickBot="1" x14ac:dyDescent="0.4"/>
    <row r="138" spans="1:19" hidden="1" x14ac:dyDescent="0.35">
      <c r="A138" s="88" t="s">
        <v>7</v>
      </c>
      <c r="B138" s="89" t="s">
        <v>67</v>
      </c>
      <c r="C138" s="90" t="s">
        <v>8</v>
      </c>
      <c r="D138" s="91"/>
      <c r="E138" s="92" t="s">
        <v>68</v>
      </c>
      <c r="F138" s="92"/>
      <c r="G138" s="92"/>
      <c r="H138" s="93"/>
      <c r="I138" s="92"/>
      <c r="J138" s="92" t="s">
        <v>9</v>
      </c>
      <c r="K138" s="92"/>
      <c r="L138" s="92"/>
      <c r="M138" s="92"/>
      <c r="N138" s="91"/>
      <c r="O138" s="92" t="s">
        <v>10</v>
      </c>
      <c r="P138" s="92"/>
      <c r="Q138" s="92"/>
      <c r="R138" s="93"/>
      <c r="S138" s="94" t="s">
        <v>69</v>
      </c>
    </row>
    <row r="139" spans="1:19" ht="13.15" hidden="1" thickBot="1" x14ac:dyDescent="0.4">
      <c r="A139" s="95" t="s">
        <v>103</v>
      </c>
      <c r="B139" s="96"/>
      <c r="C139" s="97"/>
      <c r="D139" s="98" t="s">
        <v>12</v>
      </c>
      <c r="E139" s="99" t="s">
        <v>13</v>
      </c>
      <c r="F139" s="99" t="s">
        <v>14</v>
      </c>
      <c r="G139" s="99" t="s">
        <v>15</v>
      </c>
      <c r="H139" s="100" t="s">
        <v>16</v>
      </c>
      <c r="I139" s="98" t="s">
        <v>12</v>
      </c>
      <c r="J139" s="99" t="s">
        <v>13</v>
      </c>
      <c r="K139" s="99" t="s">
        <v>14</v>
      </c>
      <c r="L139" s="99" t="s">
        <v>15</v>
      </c>
      <c r="M139" s="100" t="s">
        <v>16</v>
      </c>
      <c r="N139" s="98" t="s">
        <v>12</v>
      </c>
      <c r="O139" s="99" t="s">
        <v>13</v>
      </c>
      <c r="P139" s="99" t="s">
        <v>14</v>
      </c>
      <c r="Q139" s="99" t="s">
        <v>15</v>
      </c>
      <c r="R139" s="100" t="s">
        <v>16</v>
      </c>
      <c r="S139" s="101"/>
    </row>
    <row r="140" spans="1:19" hidden="1" x14ac:dyDescent="0.35">
      <c r="A140" s="102" t="s">
        <v>104</v>
      </c>
      <c r="B140" s="103" t="s">
        <v>105</v>
      </c>
      <c r="C140" s="104">
        <v>2</v>
      </c>
      <c r="D140" s="105">
        <v>1</v>
      </c>
      <c r="E140" s="106">
        <v>0</v>
      </c>
      <c r="F140" s="106">
        <v>1</v>
      </c>
      <c r="G140" s="106"/>
      <c r="H140" s="119">
        <v>3</v>
      </c>
      <c r="I140" s="105"/>
      <c r="J140" s="106"/>
      <c r="K140" s="106"/>
      <c r="L140" s="106"/>
      <c r="M140" s="119"/>
      <c r="N140" s="105"/>
      <c r="O140" s="106"/>
      <c r="P140" s="106"/>
      <c r="Q140" s="106"/>
      <c r="R140" s="107"/>
      <c r="S140" s="103"/>
    </row>
    <row r="141" spans="1:19" hidden="1" x14ac:dyDescent="0.35">
      <c r="A141" s="108" t="s">
        <v>106</v>
      </c>
      <c r="B141" s="109" t="s">
        <v>107</v>
      </c>
      <c r="C141" s="110">
        <v>5</v>
      </c>
      <c r="D141" s="111"/>
      <c r="E141" s="112"/>
      <c r="F141" s="112"/>
      <c r="G141" s="112"/>
      <c r="H141" s="113"/>
      <c r="I141" s="111">
        <v>2</v>
      </c>
      <c r="J141" s="112">
        <v>0</v>
      </c>
      <c r="K141" s="112">
        <v>3</v>
      </c>
      <c r="L141" s="112"/>
      <c r="M141" s="120">
        <v>5</v>
      </c>
      <c r="N141" s="111"/>
      <c r="O141" s="112"/>
      <c r="P141" s="112"/>
      <c r="Q141" s="112"/>
      <c r="R141" s="113"/>
      <c r="S141" s="109"/>
    </row>
    <row r="142" spans="1:19" hidden="1" x14ac:dyDescent="0.35">
      <c r="A142" s="108" t="s">
        <v>75</v>
      </c>
      <c r="B142" s="109" t="s">
        <v>108</v>
      </c>
      <c r="C142" s="110">
        <v>5</v>
      </c>
      <c r="D142" s="111"/>
      <c r="E142" s="112"/>
      <c r="F142" s="112"/>
      <c r="G142" s="112"/>
      <c r="H142" s="113"/>
      <c r="I142" s="111">
        <v>2</v>
      </c>
      <c r="J142" s="112">
        <v>0</v>
      </c>
      <c r="K142" s="112">
        <v>3</v>
      </c>
      <c r="L142" s="112"/>
      <c r="M142" s="120">
        <v>6</v>
      </c>
      <c r="N142" s="111"/>
      <c r="O142" s="112"/>
      <c r="P142" s="112"/>
      <c r="Q142" s="112"/>
      <c r="R142" s="113"/>
      <c r="S142" s="109"/>
    </row>
    <row r="143" spans="1:19" hidden="1" x14ac:dyDescent="0.35">
      <c r="A143" s="108" t="s">
        <v>109</v>
      </c>
      <c r="B143" s="109" t="s">
        <v>110</v>
      </c>
      <c r="C143" s="110">
        <v>3</v>
      </c>
      <c r="D143" s="111"/>
      <c r="E143" s="112"/>
      <c r="F143" s="112"/>
      <c r="G143" s="112"/>
      <c r="H143" s="113"/>
      <c r="I143" s="111"/>
      <c r="J143" s="112"/>
      <c r="K143" s="112"/>
      <c r="L143" s="112"/>
      <c r="M143" s="120"/>
      <c r="N143" s="111">
        <v>1</v>
      </c>
      <c r="O143" s="112">
        <v>0</v>
      </c>
      <c r="P143" s="112">
        <v>2</v>
      </c>
      <c r="Q143" s="112"/>
      <c r="R143" s="120">
        <v>3</v>
      </c>
      <c r="S143" s="109"/>
    </row>
    <row r="144" spans="1:19" ht="13.15" hidden="1" thickBot="1" x14ac:dyDescent="0.4">
      <c r="A144" s="108" t="s">
        <v>111</v>
      </c>
      <c r="B144" s="109" t="s">
        <v>112</v>
      </c>
      <c r="C144" s="110">
        <v>3</v>
      </c>
      <c r="D144" s="111"/>
      <c r="E144" s="112"/>
      <c r="F144" s="112"/>
      <c r="G144" s="112"/>
      <c r="H144" s="113"/>
      <c r="I144" s="111"/>
      <c r="J144" s="112"/>
      <c r="K144" s="112"/>
      <c r="L144" s="112"/>
      <c r="M144" s="120"/>
      <c r="N144" s="111">
        <v>1</v>
      </c>
      <c r="O144" s="112">
        <v>0</v>
      </c>
      <c r="P144" s="112">
        <v>2</v>
      </c>
      <c r="Q144" s="112"/>
      <c r="R144" s="120">
        <v>3</v>
      </c>
      <c r="S144" s="109"/>
    </row>
    <row r="145" spans="1:19" ht="13.5" hidden="1" thickBot="1" x14ac:dyDescent="0.45">
      <c r="A145" s="114" t="s">
        <v>28</v>
      </c>
      <c r="B145" s="115"/>
      <c r="C145" s="116">
        <v>18</v>
      </c>
      <c r="D145" s="117">
        <f>SUM(D140:D144)</f>
        <v>1</v>
      </c>
      <c r="E145" s="117">
        <f t="shared" ref="E145:R145" si="3">SUM(E140:E144)</f>
        <v>0</v>
      </c>
      <c r="F145" s="117">
        <f t="shared" si="3"/>
        <v>1</v>
      </c>
      <c r="G145" s="117">
        <f t="shared" si="3"/>
        <v>0</v>
      </c>
      <c r="H145" s="117">
        <f t="shared" si="3"/>
        <v>3</v>
      </c>
      <c r="I145" s="117">
        <f t="shared" si="3"/>
        <v>4</v>
      </c>
      <c r="J145" s="117">
        <f t="shared" si="3"/>
        <v>0</v>
      </c>
      <c r="K145" s="117">
        <f t="shared" si="3"/>
        <v>6</v>
      </c>
      <c r="L145" s="117">
        <f t="shared" si="3"/>
        <v>0</v>
      </c>
      <c r="M145" s="117">
        <f t="shared" si="3"/>
        <v>11</v>
      </c>
      <c r="N145" s="117">
        <f t="shared" si="3"/>
        <v>2</v>
      </c>
      <c r="O145" s="117">
        <f t="shared" si="3"/>
        <v>0</v>
      </c>
      <c r="P145" s="117">
        <f t="shared" si="3"/>
        <v>4</v>
      </c>
      <c r="Q145" s="117">
        <f t="shared" si="3"/>
        <v>0</v>
      </c>
      <c r="R145" s="117">
        <f t="shared" si="3"/>
        <v>6</v>
      </c>
      <c r="S145" s="118"/>
    </row>
    <row r="146" spans="1:19" hidden="1" x14ac:dyDescent="0.35"/>
    <row r="147" spans="1:19" hidden="1" x14ac:dyDescent="0.35"/>
    <row r="148" spans="1:19" hidden="1" x14ac:dyDescent="0.35"/>
    <row r="149" spans="1:19" ht="15" x14ac:dyDescent="0.4">
      <c r="C149" s="85" t="s">
        <v>0</v>
      </c>
    </row>
    <row r="150" spans="1:19" ht="13.15" x14ac:dyDescent="0.4">
      <c r="A150" s="86" t="s">
        <v>1</v>
      </c>
      <c r="S150" s="87" t="s">
        <v>2</v>
      </c>
    </row>
    <row r="152" spans="1:19" ht="13.15" x14ac:dyDescent="0.4">
      <c r="A152" s="7" t="s">
        <v>3</v>
      </c>
      <c r="B152" s="86" t="s">
        <v>113</v>
      </c>
    </row>
    <row r="154" spans="1:19" x14ac:dyDescent="0.35">
      <c r="A154" s="7" t="s">
        <v>114</v>
      </c>
    </row>
    <row r="155" spans="1:19" ht="13.15" thickBot="1" x14ac:dyDescent="0.4"/>
    <row r="156" spans="1:19" x14ac:dyDescent="0.35">
      <c r="A156" s="88" t="s">
        <v>7</v>
      </c>
      <c r="B156" s="89" t="s">
        <v>8</v>
      </c>
      <c r="C156" s="91"/>
      <c r="D156" s="92" t="s">
        <v>9</v>
      </c>
      <c r="E156" s="92"/>
      <c r="F156" s="92"/>
      <c r="G156" s="93"/>
      <c r="H156" s="92"/>
      <c r="I156" s="92" t="s">
        <v>10</v>
      </c>
      <c r="J156" s="92"/>
      <c r="K156" s="92"/>
      <c r="L156" s="92"/>
      <c r="M156" s="91"/>
      <c r="N156" s="92" t="s">
        <v>11</v>
      </c>
      <c r="O156" s="92"/>
      <c r="P156" s="92"/>
      <c r="Q156" s="93"/>
    </row>
    <row r="157" spans="1:19" ht="13.15" thickBot="1" x14ac:dyDescent="0.4">
      <c r="A157" s="95"/>
      <c r="B157" s="132"/>
      <c r="C157" s="98" t="s">
        <v>12</v>
      </c>
      <c r="D157" s="99" t="s">
        <v>13</v>
      </c>
      <c r="E157" s="99" t="s">
        <v>14</v>
      </c>
      <c r="F157" s="99" t="s">
        <v>15</v>
      </c>
      <c r="G157" s="100" t="s">
        <v>16</v>
      </c>
      <c r="H157" s="98" t="s">
        <v>12</v>
      </c>
      <c r="I157" s="99" t="s">
        <v>13</v>
      </c>
      <c r="J157" s="99" t="s">
        <v>14</v>
      </c>
      <c r="K157" s="99" t="s">
        <v>15</v>
      </c>
      <c r="L157" s="100" t="s">
        <v>16</v>
      </c>
      <c r="M157" s="98" t="s">
        <v>12</v>
      </c>
      <c r="N157" s="99" t="s">
        <v>13</v>
      </c>
      <c r="O157" s="99" t="s">
        <v>14</v>
      </c>
      <c r="P157" s="99" t="s">
        <v>15</v>
      </c>
      <c r="Q157" s="100" t="s">
        <v>16</v>
      </c>
    </row>
    <row r="158" spans="1:19" x14ac:dyDescent="0.35">
      <c r="A158" s="102" t="s">
        <v>115</v>
      </c>
      <c r="B158" s="103">
        <v>2</v>
      </c>
      <c r="C158" s="105">
        <v>2</v>
      </c>
      <c r="D158" s="106">
        <v>0</v>
      </c>
      <c r="E158" s="106">
        <v>0</v>
      </c>
      <c r="F158" s="106" t="s">
        <v>18</v>
      </c>
      <c r="G158" s="107">
        <v>3</v>
      </c>
      <c r="H158" s="105"/>
      <c r="I158" s="106"/>
      <c r="J158" s="106"/>
      <c r="K158" s="106"/>
      <c r="L158" s="107"/>
      <c r="M158" s="105"/>
      <c r="N158" s="106"/>
      <c r="O158" s="106"/>
      <c r="P158" s="106"/>
      <c r="Q158" s="107"/>
    </row>
    <row r="159" spans="1:19" x14ac:dyDescent="0.35">
      <c r="A159" s="108" t="s">
        <v>116</v>
      </c>
      <c r="B159" s="109">
        <v>2</v>
      </c>
      <c r="C159" s="111"/>
      <c r="D159" s="112"/>
      <c r="E159" s="112"/>
      <c r="F159" s="112"/>
      <c r="G159" s="113"/>
      <c r="H159" s="111">
        <v>0</v>
      </c>
      <c r="I159" s="112">
        <v>0</v>
      </c>
      <c r="J159" s="112">
        <v>2</v>
      </c>
      <c r="K159" s="112" t="s">
        <v>22</v>
      </c>
      <c r="L159" s="113">
        <v>3</v>
      </c>
      <c r="M159" s="111"/>
      <c r="N159" s="112"/>
      <c r="O159" s="112"/>
      <c r="P159" s="112"/>
      <c r="Q159" s="113"/>
    </row>
    <row r="160" spans="1:19" x14ac:dyDescent="0.35">
      <c r="A160" s="108" t="s">
        <v>117</v>
      </c>
      <c r="B160" s="109">
        <v>4</v>
      </c>
      <c r="C160" s="111"/>
      <c r="D160" s="112"/>
      <c r="E160" s="112"/>
      <c r="F160" s="112"/>
      <c r="G160" s="113"/>
      <c r="H160" s="111">
        <v>2</v>
      </c>
      <c r="I160" s="112">
        <v>0</v>
      </c>
      <c r="J160" s="112">
        <v>2</v>
      </c>
      <c r="K160" s="112" t="s">
        <v>18</v>
      </c>
      <c r="L160" s="113">
        <v>4</v>
      </c>
      <c r="M160" s="111"/>
      <c r="N160" s="112"/>
      <c r="O160" s="112"/>
      <c r="P160" s="112"/>
      <c r="Q160" s="113"/>
    </row>
    <row r="161" spans="1:19" x14ac:dyDescent="0.35">
      <c r="A161" s="108" t="s">
        <v>118</v>
      </c>
      <c r="B161" s="109">
        <v>4</v>
      </c>
      <c r="C161" s="111"/>
      <c r="D161" s="112"/>
      <c r="E161" s="112"/>
      <c r="F161" s="112"/>
      <c r="G161" s="113"/>
      <c r="H161" s="111">
        <v>2</v>
      </c>
      <c r="I161" s="112">
        <v>0</v>
      </c>
      <c r="J161" s="112">
        <v>2</v>
      </c>
      <c r="K161" s="112" t="s">
        <v>18</v>
      </c>
      <c r="L161" s="113">
        <v>4</v>
      </c>
      <c r="M161" s="111"/>
      <c r="N161" s="112"/>
      <c r="O161" s="112"/>
      <c r="P161" s="112"/>
      <c r="Q161" s="113"/>
    </row>
    <row r="162" spans="1:19" x14ac:dyDescent="0.35">
      <c r="A162" s="108" t="s">
        <v>119</v>
      </c>
      <c r="B162" s="109">
        <v>4</v>
      </c>
      <c r="C162" s="111"/>
      <c r="D162" s="112"/>
      <c r="E162" s="112"/>
      <c r="F162" s="112"/>
      <c r="G162" s="113"/>
      <c r="H162" s="111"/>
      <c r="I162" s="112"/>
      <c r="J162" s="112"/>
      <c r="K162" s="112"/>
      <c r="L162" s="113"/>
      <c r="M162" s="111">
        <v>2</v>
      </c>
      <c r="N162" s="112">
        <v>0</v>
      </c>
      <c r="O162" s="112">
        <v>2</v>
      </c>
      <c r="P162" s="112" t="s">
        <v>18</v>
      </c>
      <c r="Q162" s="113">
        <v>4</v>
      </c>
    </row>
    <row r="163" spans="1:19" ht="13.15" thickBot="1" x14ac:dyDescent="0.4">
      <c r="A163" s="108" t="s">
        <v>120</v>
      </c>
      <c r="B163" s="109">
        <v>2</v>
      </c>
      <c r="C163" s="111"/>
      <c r="D163" s="112"/>
      <c r="E163" s="112"/>
      <c r="F163" s="112"/>
      <c r="G163" s="113"/>
      <c r="H163" s="111"/>
      <c r="I163" s="112"/>
      <c r="J163" s="112"/>
      <c r="K163" s="112"/>
      <c r="L163" s="113"/>
      <c r="M163" s="111">
        <v>0</v>
      </c>
      <c r="N163" s="112">
        <v>0</v>
      </c>
      <c r="O163" s="112">
        <v>2</v>
      </c>
      <c r="P163" s="112" t="s">
        <v>22</v>
      </c>
      <c r="Q163" s="113">
        <v>2</v>
      </c>
    </row>
    <row r="164" spans="1:19" ht="13.5" thickBot="1" x14ac:dyDescent="0.45">
      <c r="A164" s="114" t="s">
        <v>28</v>
      </c>
      <c r="B164" s="115">
        <v>18</v>
      </c>
      <c r="C164" s="117">
        <f>SUM(C158:C163)</f>
        <v>2</v>
      </c>
      <c r="D164" s="117">
        <f>SUM(D158:D163)</f>
        <v>0</v>
      </c>
      <c r="E164" s="117">
        <f t="shared" ref="E164:Q164" si="4">SUM(E158:E163)</f>
        <v>0</v>
      </c>
      <c r="F164" s="117"/>
      <c r="G164" s="117">
        <f t="shared" si="4"/>
        <v>3</v>
      </c>
      <c r="H164" s="117">
        <f t="shared" si="4"/>
        <v>4</v>
      </c>
      <c r="I164" s="117">
        <f t="shared" si="4"/>
        <v>0</v>
      </c>
      <c r="J164" s="117">
        <f t="shared" si="4"/>
        <v>6</v>
      </c>
      <c r="K164" s="117"/>
      <c r="L164" s="117">
        <f t="shared" si="4"/>
        <v>11</v>
      </c>
      <c r="M164" s="117">
        <f t="shared" si="4"/>
        <v>2</v>
      </c>
      <c r="N164" s="117">
        <f t="shared" si="4"/>
        <v>0</v>
      </c>
      <c r="O164" s="117">
        <f t="shared" si="4"/>
        <v>4</v>
      </c>
      <c r="P164" s="117"/>
      <c r="Q164" s="115">
        <f t="shared" si="4"/>
        <v>6</v>
      </c>
    </row>
    <row r="168" spans="1:19" ht="15" hidden="1" x14ac:dyDescent="0.4">
      <c r="C168" s="85" t="s">
        <v>0</v>
      </c>
    </row>
    <row r="169" spans="1:19" ht="13.15" hidden="1" x14ac:dyDescent="0.4">
      <c r="A169" s="86" t="s">
        <v>1</v>
      </c>
      <c r="S169" s="87" t="s">
        <v>2</v>
      </c>
    </row>
    <row r="170" spans="1:19" hidden="1" x14ac:dyDescent="0.35"/>
    <row r="171" spans="1:19" ht="13.15" hidden="1" x14ac:dyDescent="0.4">
      <c r="A171" s="7" t="s">
        <v>3</v>
      </c>
      <c r="B171" s="86" t="s">
        <v>121</v>
      </c>
    </row>
    <row r="172" spans="1:19" hidden="1" x14ac:dyDescent="0.35"/>
    <row r="173" spans="1:19" hidden="1" x14ac:dyDescent="0.35">
      <c r="A173" s="7" t="s">
        <v>122</v>
      </c>
    </row>
    <row r="174" spans="1:19" ht="13.15" hidden="1" thickBot="1" x14ac:dyDescent="0.4"/>
    <row r="175" spans="1:19" hidden="1" x14ac:dyDescent="0.35">
      <c r="A175" s="88" t="s">
        <v>7</v>
      </c>
      <c r="B175" s="89" t="s">
        <v>67</v>
      </c>
      <c r="C175" s="90" t="s">
        <v>8</v>
      </c>
      <c r="D175" s="91"/>
      <c r="E175" s="92" t="s">
        <v>68</v>
      </c>
      <c r="F175" s="92"/>
      <c r="G175" s="92"/>
      <c r="H175" s="93"/>
      <c r="I175" s="92"/>
      <c r="J175" s="92" t="s">
        <v>9</v>
      </c>
      <c r="K175" s="92"/>
      <c r="L175" s="92"/>
      <c r="M175" s="92"/>
      <c r="N175" s="91"/>
      <c r="O175" s="92" t="s">
        <v>10</v>
      </c>
      <c r="P175" s="92"/>
      <c r="Q175" s="92"/>
      <c r="R175" s="93"/>
      <c r="S175" s="94" t="s">
        <v>69</v>
      </c>
    </row>
    <row r="176" spans="1:19" ht="13.15" hidden="1" thickBot="1" x14ac:dyDescent="0.4">
      <c r="A176" s="95" t="s">
        <v>123</v>
      </c>
      <c r="B176" s="96"/>
      <c r="C176" s="97"/>
      <c r="D176" s="98" t="s">
        <v>12</v>
      </c>
      <c r="E176" s="99" t="s">
        <v>13</v>
      </c>
      <c r="F176" s="99" t="s">
        <v>14</v>
      </c>
      <c r="G176" s="99" t="s">
        <v>15</v>
      </c>
      <c r="H176" s="100" t="s">
        <v>16</v>
      </c>
      <c r="I176" s="98" t="s">
        <v>12</v>
      </c>
      <c r="J176" s="99" t="s">
        <v>13</v>
      </c>
      <c r="K176" s="99" t="s">
        <v>14</v>
      </c>
      <c r="L176" s="99" t="s">
        <v>15</v>
      </c>
      <c r="M176" s="100" t="s">
        <v>16</v>
      </c>
      <c r="N176" s="98" t="s">
        <v>12</v>
      </c>
      <c r="O176" s="99" t="s">
        <v>13</v>
      </c>
      <c r="P176" s="99" t="s">
        <v>14</v>
      </c>
      <c r="Q176" s="99" t="s">
        <v>15</v>
      </c>
      <c r="R176" s="100" t="s">
        <v>16</v>
      </c>
      <c r="S176" s="101"/>
    </row>
    <row r="177" spans="1:19" hidden="1" x14ac:dyDescent="0.35">
      <c r="A177" s="102" t="s">
        <v>124</v>
      </c>
      <c r="B177" s="103" t="s">
        <v>125</v>
      </c>
      <c r="C177" s="104"/>
      <c r="D177" s="105"/>
      <c r="E177" s="106"/>
      <c r="F177" s="106"/>
      <c r="G177" s="106"/>
      <c r="H177" s="107"/>
      <c r="I177" s="105">
        <v>2</v>
      </c>
      <c r="J177" s="106">
        <v>0</v>
      </c>
      <c r="K177" s="106">
        <v>2</v>
      </c>
      <c r="L177" s="106" t="s">
        <v>18</v>
      </c>
      <c r="M177" s="107">
        <v>4</v>
      </c>
      <c r="N177" s="105"/>
      <c r="O177" s="106"/>
      <c r="P177" s="106"/>
      <c r="Q177" s="106"/>
      <c r="R177" s="107"/>
      <c r="S177" s="103"/>
    </row>
    <row r="178" spans="1:19" hidden="1" x14ac:dyDescent="0.35">
      <c r="A178" s="108" t="s">
        <v>126</v>
      </c>
      <c r="B178" s="109" t="s">
        <v>127</v>
      </c>
      <c r="C178" s="110"/>
      <c r="D178" s="111"/>
      <c r="E178" s="112"/>
      <c r="F178" s="112"/>
      <c r="G178" s="112"/>
      <c r="H178" s="113"/>
      <c r="I178" s="111"/>
      <c r="J178" s="112"/>
      <c r="K178" s="112"/>
      <c r="L178" s="112"/>
      <c r="M178" s="113"/>
      <c r="N178" s="111">
        <v>2</v>
      </c>
      <c r="O178" s="112">
        <v>0</v>
      </c>
      <c r="P178" s="112">
        <v>2</v>
      </c>
      <c r="Q178" s="112" t="s">
        <v>18</v>
      </c>
      <c r="R178" s="113">
        <v>4</v>
      </c>
      <c r="S178" s="109"/>
    </row>
    <row r="179" spans="1:19" hidden="1" x14ac:dyDescent="0.35">
      <c r="A179" s="108" t="s">
        <v>117</v>
      </c>
      <c r="B179" s="109" t="s">
        <v>128</v>
      </c>
      <c r="C179" s="110"/>
      <c r="D179" s="111"/>
      <c r="E179" s="112"/>
      <c r="F179" s="112"/>
      <c r="G179" s="112"/>
      <c r="H179" s="113"/>
      <c r="I179" s="111">
        <v>2</v>
      </c>
      <c r="J179" s="112">
        <v>0</v>
      </c>
      <c r="K179" s="112">
        <v>2</v>
      </c>
      <c r="L179" s="112" t="s">
        <v>18</v>
      </c>
      <c r="M179" s="113">
        <v>4</v>
      </c>
      <c r="N179" s="111"/>
      <c r="O179" s="112"/>
      <c r="P179" s="112"/>
      <c r="Q179" s="112"/>
      <c r="R179" s="113"/>
      <c r="S179" s="109"/>
    </row>
    <row r="180" spans="1:19" hidden="1" x14ac:dyDescent="0.35">
      <c r="A180" s="108" t="s">
        <v>129</v>
      </c>
      <c r="B180" s="109" t="s">
        <v>130</v>
      </c>
      <c r="C180" s="110"/>
      <c r="D180" s="111"/>
      <c r="E180" s="112"/>
      <c r="F180" s="112"/>
      <c r="G180" s="112"/>
      <c r="H180" s="113"/>
      <c r="I180" s="111">
        <v>2</v>
      </c>
      <c r="J180" s="112">
        <v>0</v>
      </c>
      <c r="K180" s="112">
        <v>0</v>
      </c>
      <c r="L180" s="112" t="s">
        <v>22</v>
      </c>
      <c r="M180" s="113">
        <v>3</v>
      </c>
      <c r="N180" s="111"/>
      <c r="O180" s="112"/>
      <c r="P180" s="112"/>
      <c r="Q180" s="112"/>
      <c r="R180" s="113"/>
      <c r="S180" s="109"/>
    </row>
    <row r="181" spans="1:19" hidden="1" x14ac:dyDescent="0.35">
      <c r="A181" s="108" t="s">
        <v>131</v>
      </c>
      <c r="B181" s="109" t="s">
        <v>132</v>
      </c>
      <c r="C181" s="110"/>
      <c r="D181" s="111"/>
      <c r="E181" s="112"/>
      <c r="F181" s="112"/>
      <c r="G181" s="112"/>
      <c r="H181" s="113"/>
      <c r="I181" s="111"/>
      <c r="J181" s="112"/>
      <c r="K181" s="112"/>
      <c r="L181" s="112"/>
      <c r="M181" s="113"/>
      <c r="N181" s="111">
        <v>2</v>
      </c>
      <c r="O181" s="112">
        <v>0</v>
      </c>
      <c r="P181" s="112">
        <v>0</v>
      </c>
      <c r="Q181" s="112" t="s">
        <v>22</v>
      </c>
      <c r="R181" s="113">
        <v>2</v>
      </c>
      <c r="S181" s="109"/>
    </row>
    <row r="182" spans="1:19" ht="13.15" hidden="1" thickBot="1" x14ac:dyDescent="0.4">
      <c r="A182" s="108" t="s">
        <v>133</v>
      </c>
      <c r="B182" s="109" t="s">
        <v>134</v>
      </c>
      <c r="C182" s="110"/>
      <c r="D182" s="111">
        <v>2</v>
      </c>
      <c r="E182" s="112">
        <v>0</v>
      </c>
      <c r="F182" s="112">
        <v>0</v>
      </c>
      <c r="G182" s="112" t="s">
        <v>18</v>
      </c>
      <c r="H182" s="113">
        <v>3</v>
      </c>
      <c r="I182" s="111"/>
      <c r="J182" s="112"/>
      <c r="K182" s="112"/>
      <c r="L182" s="112"/>
      <c r="M182" s="113"/>
      <c r="N182" s="111"/>
      <c r="O182" s="112"/>
      <c r="P182" s="112"/>
      <c r="Q182" s="112"/>
      <c r="R182" s="113"/>
      <c r="S182" s="109"/>
    </row>
    <row r="183" spans="1:19" ht="13.5" hidden="1" thickBot="1" x14ac:dyDescent="0.45">
      <c r="A183" s="114" t="s">
        <v>28</v>
      </c>
      <c r="B183" s="115"/>
      <c r="C183" s="116">
        <v>18</v>
      </c>
      <c r="D183" s="117">
        <v>2</v>
      </c>
      <c r="E183" s="117">
        <f>SUM(E177:E181)</f>
        <v>0</v>
      </c>
      <c r="F183" s="117">
        <f>SUM(F177:F181)</f>
        <v>0</v>
      </c>
      <c r="G183" s="117"/>
      <c r="H183" s="117">
        <v>3</v>
      </c>
      <c r="I183" s="117">
        <f>SUM(I177:I181)</f>
        <v>6</v>
      </c>
      <c r="J183" s="117">
        <f>SUM(J177:J181)</f>
        <v>0</v>
      </c>
      <c r="K183" s="117">
        <f>SUM(K177:K181)</f>
        <v>4</v>
      </c>
      <c r="L183" s="117"/>
      <c r="M183" s="117">
        <f>SUM(M177:M181)</f>
        <v>11</v>
      </c>
      <c r="N183" s="117">
        <v>4</v>
      </c>
      <c r="O183" s="117">
        <f>SUM(O177:O181)</f>
        <v>0</v>
      </c>
      <c r="P183" s="117">
        <f>SUM(P177:P181)</f>
        <v>2</v>
      </c>
      <c r="Q183" s="117"/>
      <c r="R183" s="117">
        <v>6</v>
      </c>
      <c r="S183" s="118"/>
    </row>
    <row r="184" spans="1:19" hidden="1" x14ac:dyDescent="0.35"/>
    <row r="185" spans="1:19" hidden="1" x14ac:dyDescent="0.35"/>
    <row r="186" spans="1:19" hidden="1" x14ac:dyDescent="0.35"/>
    <row r="187" spans="1:19" ht="15" x14ac:dyDescent="0.4">
      <c r="C187" s="85" t="s">
        <v>0</v>
      </c>
    </row>
    <row r="188" spans="1:19" ht="13.15" x14ac:dyDescent="0.4">
      <c r="A188" s="86" t="s">
        <v>1</v>
      </c>
      <c r="S188" s="87" t="s">
        <v>2</v>
      </c>
    </row>
    <row r="190" spans="1:19" ht="13.15" x14ac:dyDescent="0.4">
      <c r="A190" s="7" t="s">
        <v>3</v>
      </c>
      <c r="B190" s="86" t="s">
        <v>135</v>
      </c>
    </row>
    <row r="192" spans="1:19" x14ac:dyDescent="0.35">
      <c r="A192" s="7" t="s">
        <v>136</v>
      </c>
    </row>
    <row r="193" spans="1:19" ht="13.15" thickBot="1" x14ac:dyDescent="0.4"/>
    <row r="194" spans="1:19" x14ac:dyDescent="0.35">
      <c r="A194" s="88" t="s">
        <v>7</v>
      </c>
      <c r="B194" s="89" t="s">
        <v>8</v>
      </c>
      <c r="C194" s="91"/>
      <c r="D194" s="92" t="s">
        <v>9</v>
      </c>
      <c r="E194" s="92"/>
      <c r="F194" s="92"/>
      <c r="G194" s="93"/>
      <c r="H194" s="92"/>
      <c r="I194" s="92" t="s">
        <v>10</v>
      </c>
      <c r="J194" s="92"/>
      <c r="K194" s="92"/>
      <c r="L194" s="92"/>
      <c r="M194" s="91"/>
      <c r="N194" s="92" t="s">
        <v>11</v>
      </c>
      <c r="O194" s="92"/>
      <c r="P194" s="92"/>
      <c r="Q194" s="93"/>
    </row>
    <row r="195" spans="1:19" ht="13.15" thickBot="1" x14ac:dyDescent="0.4">
      <c r="A195" s="95"/>
      <c r="B195" s="132"/>
      <c r="C195" s="98" t="s">
        <v>12</v>
      </c>
      <c r="D195" s="99" t="s">
        <v>13</v>
      </c>
      <c r="E195" s="99" t="s">
        <v>14</v>
      </c>
      <c r="F195" s="99" t="s">
        <v>15</v>
      </c>
      <c r="G195" s="100" t="s">
        <v>16</v>
      </c>
      <c r="H195" s="98" t="s">
        <v>12</v>
      </c>
      <c r="I195" s="99" t="s">
        <v>13</v>
      </c>
      <c r="J195" s="99" t="s">
        <v>14</v>
      </c>
      <c r="K195" s="99" t="s">
        <v>15</v>
      </c>
      <c r="L195" s="100" t="s">
        <v>16</v>
      </c>
      <c r="M195" s="98" t="s">
        <v>12</v>
      </c>
      <c r="N195" s="99" t="s">
        <v>13</v>
      </c>
      <c r="O195" s="99" t="s">
        <v>14</v>
      </c>
      <c r="P195" s="99" t="s">
        <v>15</v>
      </c>
      <c r="Q195" s="100" t="s">
        <v>16</v>
      </c>
    </row>
    <row r="196" spans="1:19" x14ac:dyDescent="0.35">
      <c r="A196" s="102" t="s">
        <v>137</v>
      </c>
      <c r="B196" s="103">
        <v>2</v>
      </c>
      <c r="C196" s="105">
        <v>2</v>
      </c>
      <c r="D196" s="106">
        <v>0</v>
      </c>
      <c r="E196" s="106">
        <v>0</v>
      </c>
      <c r="F196" s="106" t="s">
        <v>18</v>
      </c>
      <c r="G196" s="107">
        <v>3</v>
      </c>
      <c r="H196" s="105"/>
      <c r="I196" s="106"/>
      <c r="J196" s="106"/>
      <c r="K196" s="106"/>
      <c r="L196" s="107"/>
      <c r="M196" s="105"/>
      <c r="N196" s="106"/>
      <c r="O196" s="106"/>
      <c r="P196" s="106"/>
      <c r="Q196" s="107"/>
    </row>
    <row r="197" spans="1:19" x14ac:dyDescent="0.35">
      <c r="A197" s="108" t="s">
        <v>138</v>
      </c>
      <c r="B197" s="109">
        <v>4</v>
      </c>
      <c r="C197" s="111"/>
      <c r="D197" s="112"/>
      <c r="E197" s="112"/>
      <c r="F197" s="112"/>
      <c r="G197" s="113"/>
      <c r="H197" s="111">
        <v>2</v>
      </c>
      <c r="I197" s="112">
        <v>0</v>
      </c>
      <c r="J197" s="112">
        <v>2</v>
      </c>
      <c r="K197" s="112" t="s">
        <v>18</v>
      </c>
      <c r="L197" s="113">
        <v>5</v>
      </c>
      <c r="M197" s="111"/>
      <c r="N197" s="112"/>
      <c r="O197" s="112"/>
      <c r="P197" s="112"/>
      <c r="Q197" s="113"/>
    </row>
    <row r="198" spans="1:19" x14ac:dyDescent="0.35">
      <c r="A198" s="108" t="s">
        <v>139</v>
      </c>
      <c r="B198" s="109">
        <v>2</v>
      </c>
      <c r="C198" s="111"/>
      <c r="D198" s="112"/>
      <c r="E198" s="112"/>
      <c r="F198" s="112"/>
      <c r="G198" s="113"/>
      <c r="H198" s="111"/>
      <c r="I198" s="112"/>
      <c r="J198" s="112"/>
      <c r="K198" s="112"/>
      <c r="L198" s="113"/>
      <c r="M198" s="111">
        <v>1</v>
      </c>
      <c r="N198" s="112">
        <v>0</v>
      </c>
      <c r="O198" s="112">
        <v>1</v>
      </c>
      <c r="P198" s="112" t="s">
        <v>22</v>
      </c>
      <c r="Q198" s="113">
        <v>2</v>
      </c>
    </row>
    <row r="199" spans="1:19" x14ac:dyDescent="0.35">
      <c r="A199" s="108" t="s">
        <v>140</v>
      </c>
      <c r="B199" s="109">
        <v>2</v>
      </c>
      <c r="C199" s="111"/>
      <c r="D199" s="112"/>
      <c r="E199" s="112"/>
      <c r="F199" s="112"/>
      <c r="G199" s="113"/>
      <c r="H199" s="111">
        <v>2</v>
      </c>
      <c r="I199" s="112">
        <v>0</v>
      </c>
      <c r="J199" s="112">
        <v>0</v>
      </c>
      <c r="K199" s="112" t="s">
        <v>18</v>
      </c>
      <c r="L199" s="113">
        <v>2</v>
      </c>
      <c r="M199" s="111"/>
      <c r="N199" s="112"/>
      <c r="O199" s="112"/>
      <c r="P199" s="112"/>
      <c r="Q199" s="113"/>
    </row>
    <row r="200" spans="1:19" x14ac:dyDescent="0.35">
      <c r="A200" s="108" t="s">
        <v>141</v>
      </c>
      <c r="B200" s="109">
        <v>2</v>
      </c>
      <c r="C200" s="111"/>
      <c r="D200" s="112"/>
      <c r="E200" s="112"/>
      <c r="F200" s="112"/>
      <c r="G200" s="113"/>
      <c r="H200" s="111"/>
      <c r="I200" s="112"/>
      <c r="J200" s="112"/>
      <c r="K200" s="112"/>
      <c r="L200" s="113"/>
      <c r="M200" s="111">
        <v>2</v>
      </c>
      <c r="N200" s="112">
        <v>0</v>
      </c>
      <c r="O200" s="112">
        <v>0</v>
      </c>
      <c r="P200" s="112" t="s">
        <v>18</v>
      </c>
      <c r="Q200" s="113">
        <v>2</v>
      </c>
    </row>
    <row r="201" spans="1:19" x14ac:dyDescent="0.35">
      <c r="A201" s="108" t="s">
        <v>142</v>
      </c>
      <c r="B201" s="109">
        <v>2</v>
      </c>
      <c r="C201" s="111"/>
      <c r="D201" s="112"/>
      <c r="E201" s="112"/>
      <c r="F201" s="112"/>
      <c r="G201" s="113"/>
      <c r="H201" s="111">
        <v>2</v>
      </c>
      <c r="I201" s="112">
        <v>0</v>
      </c>
      <c r="J201" s="112">
        <v>0</v>
      </c>
      <c r="K201" s="112" t="s">
        <v>22</v>
      </c>
      <c r="L201" s="113">
        <v>2</v>
      </c>
      <c r="M201" s="111"/>
      <c r="N201" s="112"/>
      <c r="O201" s="112"/>
      <c r="P201" s="112"/>
      <c r="Q201" s="113"/>
    </row>
    <row r="202" spans="1:19" x14ac:dyDescent="0.35">
      <c r="A202" s="108" t="s">
        <v>129</v>
      </c>
      <c r="B202" s="109">
        <v>2</v>
      </c>
      <c r="C202" s="111"/>
      <c r="D202" s="112"/>
      <c r="E202" s="112"/>
      <c r="F202" s="112"/>
      <c r="G202" s="113"/>
      <c r="H202" s="111">
        <v>2</v>
      </c>
      <c r="I202" s="112">
        <v>0</v>
      </c>
      <c r="J202" s="112">
        <v>0</v>
      </c>
      <c r="K202" s="112" t="s">
        <v>22</v>
      </c>
      <c r="L202" s="113">
        <v>2</v>
      </c>
      <c r="M202" s="111"/>
      <c r="N202" s="112"/>
      <c r="O202" s="112"/>
      <c r="P202" s="112"/>
      <c r="Q202" s="113"/>
    </row>
    <row r="203" spans="1:19" ht="13.15" thickBot="1" x14ac:dyDescent="0.4">
      <c r="A203" s="108" t="s">
        <v>131</v>
      </c>
      <c r="B203" s="109">
        <v>2</v>
      </c>
      <c r="C203" s="111"/>
      <c r="D203" s="112"/>
      <c r="E203" s="112"/>
      <c r="F203" s="112"/>
      <c r="G203" s="113"/>
      <c r="H203" s="111"/>
      <c r="I203" s="112"/>
      <c r="J203" s="112"/>
      <c r="K203" s="112"/>
      <c r="L203" s="113"/>
      <c r="M203" s="111">
        <v>2</v>
      </c>
      <c r="N203" s="112">
        <v>0</v>
      </c>
      <c r="O203" s="112">
        <v>0</v>
      </c>
      <c r="P203" s="112" t="s">
        <v>22</v>
      </c>
      <c r="Q203" s="113">
        <v>2</v>
      </c>
    </row>
    <row r="204" spans="1:19" ht="13.5" thickBot="1" x14ac:dyDescent="0.45">
      <c r="A204" s="114" t="s">
        <v>28</v>
      </c>
      <c r="B204" s="115">
        <v>18</v>
      </c>
      <c r="C204" s="117">
        <f>SUM(C196:C203)</f>
        <v>2</v>
      </c>
      <c r="D204" s="117">
        <f>SUM(D196:D203)</f>
        <v>0</v>
      </c>
      <c r="E204" s="117">
        <f>SUM(E196:E203)</f>
        <v>0</v>
      </c>
      <c r="F204" s="117"/>
      <c r="G204" s="117">
        <f>SUM(G196:G203)</f>
        <v>3</v>
      </c>
      <c r="H204" s="117">
        <f>SUM(H196:H203)</f>
        <v>8</v>
      </c>
      <c r="I204" s="117">
        <f>SUM(I196:I203)</f>
        <v>0</v>
      </c>
      <c r="J204" s="117">
        <f>SUM(J196:J203)</f>
        <v>2</v>
      </c>
      <c r="K204" s="117"/>
      <c r="L204" s="117">
        <f>SUM(L196:L203)</f>
        <v>11</v>
      </c>
      <c r="M204" s="117">
        <v>5</v>
      </c>
      <c r="N204" s="117">
        <f>SUM(N196:N203)</f>
        <v>0</v>
      </c>
      <c r="O204" s="117">
        <f>SUM(O196:O203)</f>
        <v>1</v>
      </c>
      <c r="P204" s="117"/>
      <c r="Q204" s="115">
        <v>6</v>
      </c>
    </row>
    <row r="207" spans="1:19" ht="15" hidden="1" x14ac:dyDescent="0.4">
      <c r="C207" s="85" t="s">
        <v>0</v>
      </c>
    </row>
    <row r="208" spans="1:19" ht="13.15" hidden="1" x14ac:dyDescent="0.4">
      <c r="A208" s="86" t="s">
        <v>1</v>
      </c>
      <c r="S208" s="87" t="s">
        <v>2</v>
      </c>
    </row>
    <row r="209" spans="1:19" hidden="1" x14ac:dyDescent="0.35"/>
    <row r="210" spans="1:19" ht="13.15" hidden="1" x14ac:dyDescent="0.4">
      <c r="A210" s="7" t="s">
        <v>3</v>
      </c>
      <c r="B210" s="86" t="s">
        <v>143</v>
      </c>
    </row>
    <row r="211" spans="1:19" hidden="1" x14ac:dyDescent="0.35"/>
    <row r="212" spans="1:19" hidden="1" x14ac:dyDescent="0.35">
      <c r="A212" s="7" t="s">
        <v>102</v>
      </c>
    </row>
    <row r="213" spans="1:19" ht="13.15" hidden="1" thickBot="1" x14ac:dyDescent="0.4"/>
    <row r="214" spans="1:19" hidden="1" x14ac:dyDescent="0.35">
      <c r="A214" s="88" t="s">
        <v>7</v>
      </c>
      <c r="B214" s="89" t="s">
        <v>67</v>
      </c>
      <c r="C214" s="90" t="s">
        <v>8</v>
      </c>
      <c r="D214" s="91"/>
      <c r="E214" s="92" t="s">
        <v>68</v>
      </c>
      <c r="F214" s="92"/>
      <c r="G214" s="92"/>
      <c r="H214" s="93"/>
      <c r="I214" s="92"/>
      <c r="J214" s="92" t="s">
        <v>9</v>
      </c>
      <c r="K214" s="92"/>
      <c r="L214" s="92"/>
      <c r="M214" s="92"/>
      <c r="N214" s="91"/>
      <c r="O214" s="92" t="s">
        <v>10</v>
      </c>
      <c r="P214" s="92"/>
      <c r="Q214" s="92"/>
      <c r="R214" s="93"/>
      <c r="S214" s="94" t="s">
        <v>69</v>
      </c>
    </row>
    <row r="215" spans="1:19" ht="13.15" hidden="1" thickBot="1" x14ac:dyDescent="0.4">
      <c r="A215" s="95" t="s">
        <v>144</v>
      </c>
      <c r="B215" s="96"/>
      <c r="C215" s="97"/>
      <c r="D215" s="98" t="s">
        <v>12</v>
      </c>
      <c r="E215" s="99" t="s">
        <v>13</v>
      </c>
      <c r="F215" s="99" t="s">
        <v>14</v>
      </c>
      <c r="G215" s="99" t="s">
        <v>15</v>
      </c>
      <c r="H215" s="100" t="s">
        <v>16</v>
      </c>
      <c r="I215" s="98" t="s">
        <v>12</v>
      </c>
      <c r="J215" s="99" t="s">
        <v>13</v>
      </c>
      <c r="K215" s="99" t="s">
        <v>14</v>
      </c>
      <c r="L215" s="99" t="s">
        <v>15</v>
      </c>
      <c r="M215" s="100" t="s">
        <v>16</v>
      </c>
      <c r="N215" s="98" t="s">
        <v>12</v>
      </c>
      <c r="O215" s="99" t="s">
        <v>13</v>
      </c>
      <c r="P215" s="99" t="s">
        <v>14</v>
      </c>
      <c r="Q215" s="99" t="s">
        <v>15</v>
      </c>
      <c r="R215" s="100" t="s">
        <v>16</v>
      </c>
      <c r="S215" s="101"/>
    </row>
    <row r="216" spans="1:19" hidden="1" x14ac:dyDescent="0.35">
      <c r="A216" s="102" t="s">
        <v>145</v>
      </c>
      <c r="B216" s="103" t="s">
        <v>146</v>
      </c>
      <c r="C216" s="104">
        <v>2</v>
      </c>
      <c r="D216" s="105">
        <v>2</v>
      </c>
      <c r="E216" s="106">
        <v>0</v>
      </c>
      <c r="F216" s="106">
        <v>0</v>
      </c>
      <c r="G216" s="106"/>
      <c r="H216" s="107">
        <v>3</v>
      </c>
      <c r="I216" s="105"/>
      <c r="J216" s="106"/>
      <c r="K216" s="106"/>
      <c r="L216" s="106"/>
      <c r="M216" s="107"/>
      <c r="N216" s="105"/>
      <c r="O216" s="106"/>
      <c r="P216" s="106"/>
      <c r="Q216" s="106"/>
      <c r="R216" s="107"/>
      <c r="S216" s="103"/>
    </row>
    <row r="217" spans="1:19" hidden="1" x14ac:dyDescent="0.35">
      <c r="A217" s="108" t="s">
        <v>147</v>
      </c>
      <c r="B217" s="109" t="s">
        <v>148</v>
      </c>
      <c r="C217" s="110">
        <v>4</v>
      </c>
      <c r="D217" s="111"/>
      <c r="E217" s="112"/>
      <c r="F217" s="112"/>
      <c r="G217" s="112"/>
      <c r="H217" s="113"/>
      <c r="I217" s="111">
        <v>2</v>
      </c>
      <c r="J217" s="112">
        <v>0</v>
      </c>
      <c r="K217" s="112">
        <v>2</v>
      </c>
      <c r="L217" s="112"/>
      <c r="M217" s="113">
        <v>5</v>
      </c>
      <c r="N217" s="111"/>
      <c r="O217" s="112"/>
      <c r="P217" s="112"/>
      <c r="Q217" s="112"/>
      <c r="R217" s="113"/>
      <c r="S217" s="109"/>
    </row>
    <row r="218" spans="1:19" hidden="1" x14ac:dyDescent="0.35">
      <c r="A218" s="108" t="s">
        <v>149</v>
      </c>
      <c r="B218" s="109" t="s">
        <v>150</v>
      </c>
      <c r="C218" s="110">
        <v>6</v>
      </c>
      <c r="D218" s="111"/>
      <c r="E218" s="112"/>
      <c r="F218" s="112"/>
      <c r="G218" s="112"/>
      <c r="H218" s="113"/>
      <c r="I218" s="111">
        <v>3</v>
      </c>
      <c r="J218" s="112">
        <v>0</v>
      </c>
      <c r="K218" s="112">
        <v>3</v>
      </c>
      <c r="L218" s="112"/>
      <c r="M218" s="113">
        <v>6</v>
      </c>
      <c r="N218" s="111"/>
      <c r="O218" s="112"/>
      <c r="P218" s="112"/>
      <c r="Q218" s="112"/>
      <c r="R218" s="113"/>
      <c r="S218" s="109"/>
    </row>
    <row r="219" spans="1:19" hidden="1" x14ac:dyDescent="0.35">
      <c r="A219" s="108" t="s">
        <v>151</v>
      </c>
      <c r="B219" s="109" t="s">
        <v>152</v>
      </c>
      <c r="C219" s="110">
        <v>3</v>
      </c>
      <c r="D219" s="111"/>
      <c r="E219" s="112"/>
      <c r="F219" s="112"/>
      <c r="G219" s="112"/>
      <c r="H219" s="113"/>
      <c r="I219" s="111"/>
      <c r="J219" s="112"/>
      <c r="K219" s="112"/>
      <c r="L219" s="112"/>
      <c r="M219" s="113"/>
      <c r="N219" s="111">
        <v>1</v>
      </c>
      <c r="O219" s="112">
        <v>0</v>
      </c>
      <c r="P219" s="112">
        <v>2</v>
      </c>
      <c r="Q219" s="112"/>
      <c r="R219" s="113">
        <v>3</v>
      </c>
      <c r="S219" s="109"/>
    </row>
    <row r="220" spans="1:19" ht="13.15" hidden="1" thickBot="1" x14ac:dyDescent="0.4">
      <c r="A220" s="108" t="s">
        <v>153</v>
      </c>
      <c r="B220" s="109" t="s">
        <v>154</v>
      </c>
      <c r="C220" s="110">
        <v>3</v>
      </c>
      <c r="D220" s="111"/>
      <c r="E220" s="112"/>
      <c r="F220" s="112"/>
      <c r="G220" s="112"/>
      <c r="H220" s="113"/>
      <c r="I220" s="111"/>
      <c r="J220" s="112"/>
      <c r="K220" s="112"/>
      <c r="L220" s="112"/>
      <c r="M220" s="113"/>
      <c r="N220" s="111">
        <v>1</v>
      </c>
      <c r="O220" s="112">
        <v>0</v>
      </c>
      <c r="P220" s="112">
        <v>2</v>
      </c>
      <c r="Q220" s="112"/>
      <c r="R220" s="113">
        <v>3</v>
      </c>
      <c r="S220" s="109"/>
    </row>
    <row r="221" spans="1:19" ht="13.5" hidden="1" thickBot="1" x14ac:dyDescent="0.45">
      <c r="A221" s="114" t="s">
        <v>28</v>
      </c>
      <c r="B221" s="115"/>
      <c r="C221" s="116">
        <v>18</v>
      </c>
      <c r="D221" s="117">
        <f>SUM(D216:D220)</f>
        <v>2</v>
      </c>
      <c r="E221" s="117">
        <f>SUM(E216:E220)</f>
        <v>0</v>
      </c>
      <c r="F221" s="117">
        <f>SUM(F216:F220)</f>
        <v>0</v>
      </c>
      <c r="G221" s="117"/>
      <c r="H221" s="117">
        <f>SUM(H216:H220)</f>
        <v>3</v>
      </c>
      <c r="I221" s="117">
        <f>SUM(I216:I220)</f>
        <v>5</v>
      </c>
      <c r="J221" s="117">
        <f>SUM(J216:J220)</f>
        <v>0</v>
      </c>
      <c r="K221" s="117">
        <f>SUM(K216:K220)</f>
        <v>5</v>
      </c>
      <c r="L221" s="117"/>
      <c r="M221" s="117">
        <f>SUM(M216:M220)</f>
        <v>11</v>
      </c>
      <c r="N221" s="117">
        <v>4</v>
      </c>
      <c r="O221" s="117">
        <f>SUM(O216:O220)</f>
        <v>0</v>
      </c>
      <c r="P221" s="117">
        <f>SUM(P216:P220)</f>
        <v>4</v>
      </c>
      <c r="Q221" s="117"/>
      <c r="R221" s="117">
        <v>6</v>
      </c>
      <c r="S221" s="118"/>
    </row>
    <row r="222" spans="1:19" hidden="1" x14ac:dyDescent="0.35"/>
    <row r="223" spans="1:19" hidden="1" x14ac:dyDescent="0.35"/>
    <row r="224" spans="1:19" ht="15" x14ac:dyDescent="0.4">
      <c r="C224" s="85" t="s">
        <v>0</v>
      </c>
    </row>
    <row r="225" spans="1:19" ht="13.15" x14ac:dyDescent="0.4">
      <c r="A225" s="86" t="s">
        <v>1</v>
      </c>
      <c r="S225" s="87" t="s">
        <v>2</v>
      </c>
    </row>
    <row r="227" spans="1:19" ht="13.15" x14ac:dyDescent="0.4">
      <c r="A227" s="7" t="s">
        <v>3</v>
      </c>
      <c r="B227" s="86" t="s">
        <v>155</v>
      </c>
    </row>
    <row r="229" spans="1:19" x14ac:dyDescent="0.35">
      <c r="A229" s="7" t="s">
        <v>156</v>
      </c>
    </row>
    <row r="230" spans="1:19" ht="13.15" thickBot="1" x14ac:dyDescent="0.4"/>
    <row r="231" spans="1:19" x14ac:dyDescent="0.35">
      <c r="A231" s="88" t="s">
        <v>7</v>
      </c>
      <c r="B231" s="89" t="s">
        <v>8</v>
      </c>
      <c r="C231" s="91"/>
      <c r="D231" s="92" t="s">
        <v>68</v>
      </c>
      <c r="E231" s="92"/>
      <c r="F231" s="92"/>
      <c r="G231" s="93"/>
      <c r="H231" s="92"/>
      <c r="I231" s="92" t="s">
        <v>9</v>
      </c>
      <c r="J231" s="92"/>
      <c r="K231" s="92"/>
      <c r="L231" s="92"/>
      <c r="M231" s="91"/>
      <c r="N231" s="92" t="s">
        <v>10</v>
      </c>
      <c r="O231" s="92"/>
      <c r="P231" s="92"/>
      <c r="Q231" s="93"/>
    </row>
    <row r="232" spans="1:19" ht="13.15" thickBot="1" x14ac:dyDescent="0.4">
      <c r="A232" s="95" t="s">
        <v>157</v>
      </c>
      <c r="B232" s="132"/>
      <c r="C232" s="98" t="s">
        <v>12</v>
      </c>
      <c r="D232" s="99" t="s">
        <v>13</v>
      </c>
      <c r="E232" s="99" t="s">
        <v>14</v>
      </c>
      <c r="F232" s="99" t="s">
        <v>15</v>
      </c>
      <c r="G232" s="100" t="s">
        <v>16</v>
      </c>
      <c r="H232" s="98" t="s">
        <v>12</v>
      </c>
      <c r="I232" s="99" t="s">
        <v>13</v>
      </c>
      <c r="J232" s="99" t="s">
        <v>14</v>
      </c>
      <c r="K232" s="99" t="s">
        <v>15</v>
      </c>
      <c r="L232" s="100" t="s">
        <v>16</v>
      </c>
      <c r="M232" s="98" t="s">
        <v>12</v>
      </c>
      <c r="N232" s="99" t="s">
        <v>13</v>
      </c>
      <c r="O232" s="99" t="s">
        <v>14</v>
      </c>
      <c r="P232" s="99" t="s">
        <v>15</v>
      </c>
      <c r="Q232" s="100" t="s">
        <v>16</v>
      </c>
    </row>
    <row r="233" spans="1:19" x14ac:dyDescent="0.35">
      <c r="A233" s="102" t="s">
        <v>158</v>
      </c>
      <c r="B233" s="103">
        <v>2</v>
      </c>
      <c r="C233" s="105">
        <v>2</v>
      </c>
      <c r="D233" s="106">
        <v>0</v>
      </c>
      <c r="E233" s="106">
        <v>0</v>
      </c>
      <c r="F233" s="106" t="s">
        <v>18</v>
      </c>
      <c r="G233" s="107">
        <v>3</v>
      </c>
      <c r="H233" s="105"/>
      <c r="I233" s="106"/>
      <c r="J233" s="106"/>
      <c r="K233" s="106"/>
      <c r="L233" s="107"/>
      <c r="M233" s="105"/>
      <c r="N233" s="106"/>
      <c r="O233" s="106"/>
      <c r="P233" s="106"/>
      <c r="Q233" s="107"/>
    </row>
    <row r="234" spans="1:19" x14ac:dyDescent="0.35">
      <c r="A234" s="108" t="s">
        <v>159</v>
      </c>
      <c r="B234" s="109">
        <v>3</v>
      </c>
      <c r="C234" s="111"/>
      <c r="D234" s="112"/>
      <c r="E234" s="112"/>
      <c r="F234" s="112"/>
      <c r="G234" s="113"/>
      <c r="H234" s="111">
        <v>3</v>
      </c>
      <c r="I234" s="112">
        <v>0</v>
      </c>
      <c r="J234" s="112">
        <v>0</v>
      </c>
      <c r="K234" s="112" t="s">
        <v>18</v>
      </c>
      <c r="L234" s="113">
        <v>3</v>
      </c>
      <c r="M234" s="111"/>
      <c r="N234" s="112"/>
      <c r="O234" s="112"/>
      <c r="P234" s="112"/>
      <c r="Q234" s="113"/>
    </row>
    <row r="235" spans="1:19" x14ac:dyDescent="0.35">
      <c r="A235" s="108" t="s">
        <v>160</v>
      </c>
      <c r="B235" s="109">
        <v>3</v>
      </c>
      <c r="C235" s="111"/>
      <c r="D235" s="112"/>
      <c r="E235" s="112"/>
      <c r="F235" s="112"/>
      <c r="G235" s="113"/>
      <c r="H235" s="111">
        <v>3</v>
      </c>
      <c r="I235" s="112">
        <v>0</v>
      </c>
      <c r="J235" s="112">
        <v>0</v>
      </c>
      <c r="K235" s="112" t="s">
        <v>18</v>
      </c>
      <c r="L235" s="113">
        <v>3</v>
      </c>
      <c r="M235" s="111"/>
      <c r="N235" s="112"/>
      <c r="O235" s="112"/>
      <c r="P235" s="112"/>
      <c r="Q235" s="113"/>
    </row>
    <row r="236" spans="1:19" x14ac:dyDescent="0.35">
      <c r="A236" s="108" t="s">
        <v>161</v>
      </c>
      <c r="B236" s="109">
        <v>3</v>
      </c>
      <c r="C236" s="111"/>
      <c r="D236" s="112"/>
      <c r="E236" s="112"/>
      <c r="F236" s="112"/>
      <c r="G236" s="113"/>
      <c r="H236" s="111">
        <v>2</v>
      </c>
      <c r="I236" s="112">
        <v>0</v>
      </c>
      <c r="J236" s="112">
        <v>0</v>
      </c>
      <c r="K236" s="112" t="s">
        <v>22</v>
      </c>
      <c r="L236" s="113">
        <v>3</v>
      </c>
      <c r="M236" s="111"/>
      <c r="N236" s="112"/>
      <c r="O236" s="112"/>
      <c r="P236" s="112"/>
      <c r="Q236" s="113"/>
    </row>
    <row r="237" spans="1:19" x14ac:dyDescent="0.35">
      <c r="A237" s="108" t="s">
        <v>162</v>
      </c>
      <c r="B237" s="109">
        <v>2</v>
      </c>
      <c r="C237" s="111"/>
      <c r="D237" s="112"/>
      <c r="E237" s="112"/>
      <c r="F237" s="112"/>
      <c r="G237" s="113"/>
      <c r="H237" s="111"/>
      <c r="I237" s="112"/>
      <c r="J237" s="112"/>
      <c r="K237" s="112"/>
      <c r="L237" s="113"/>
      <c r="M237" s="111">
        <v>0</v>
      </c>
      <c r="N237" s="112">
        <v>0</v>
      </c>
      <c r="O237" s="112">
        <v>2</v>
      </c>
      <c r="P237" s="112" t="s">
        <v>22</v>
      </c>
      <c r="Q237" s="113">
        <v>2</v>
      </c>
    </row>
    <row r="238" spans="1:19" x14ac:dyDescent="0.35">
      <c r="A238" s="108" t="s">
        <v>163</v>
      </c>
      <c r="B238" s="109">
        <v>2</v>
      </c>
      <c r="C238" s="111"/>
      <c r="D238" s="112"/>
      <c r="E238" s="112"/>
      <c r="F238" s="112"/>
      <c r="G238" s="113"/>
      <c r="H238" s="111"/>
      <c r="I238" s="112"/>
      <c r="J238" s="112"/>
      <c r="K238" s="112"/>
      <c r="L238" s="113"/>
      <c r="M238" s="111">
        <v>2</v>
      </c>
      <c r="N238" s="112">
        <v>0</v>
      </c>
      <c r="O238" s="112">
        <v>0</v>
      </c>
      <c r="P238" s="112" t="s">
        <v>18</v>
      </c>
      <c r="Q238" s="113">
        <v>2</v>
      </c>
    </row>
    <row r="239" spans="1:19" x14ac:dyDescent="0.35">
      <c r="A239" s="121" t="s">
        <v>26</v>
      </c>
      <c r="B239" s="122">
        <v>2</v>
      </c>
      <c r="C239" s="123"/>
      <c r="D239" s="124"/>
      <c r="E239" s="124"/>
      <c r="F239" s="124"/>
      <c r="G239" s="125"/>
      <c r="H239" s="123">
        <v>2</v>
      </c>
      <c r="I239" s="124">
        <v>0</v>
      </c>
      <c r="J239" s="124">
        <v>0</v>
      </c>
      <c r="K239" s="124" t="s">
        <v>22</v>
      </c>
      <c r="L239" s="125">
        <v>2</v>
      </c>
      <c r="M239" s="123"/>
      <c r="N239" s="124"/>
      <c r="O239" s="124"/>
      <c r="P239" s="124"/>
      <c r="Q239" s="125"/>
    </row>
    <row r="240" spans="1:19" ht="13.15" thickBot="1" x14ac:dyDescent="0.4">
      <c r="A240" s="95" t="s">
        <v>27</v>
      </c>
      <c r="B240" s="96">
        <v>2</v>
      </c>
      <c r="C240" s="127"/>
      <c r="D240" s="128"/>
      <c r="E240" s="128"/>
      <c r="F240" s="128"/>
      <c r="G240" s="129"/>
      <c r="H240" s="127"/>
      <c r="I240" s="128"/>
      <c r="J240" s="128"/>
      <c r="K240" s="128"/>
      <c r="L240" s="129"/>
      <c r="M240" s="127">
        <v>2</v>
      </c>
      <c r="N240" s="128">
        <v>0</v>
      </c>
      <c r="O240" s="128">
        <v>0</v>
      </c>
      <c r="P240" s="128" t="s">
        <v>22</v>
      </c>
      <c r="Q240" s="126">
        <v>2</v>
      </c>
    </row>
    <row r="241" spans="1:19" ht="13.5" thickBot="1" x14ac:dyDescent="0.45">
      <c r="A241" s="114" t="s">
        <v>28</v>
      </c>
      <c r="B241" s="115">
        <v>18</v>
      </c>
      <c r="C241" s="117">
        <f>SUM(C233:C239)</f>
        <v>2</v>
      </c>
      <c r="D241" s="117">
        <f t="shared" ref="D241:O241" si="5">SUM(D233:D239)</f>
        <v>0</v>
      </c>
      <c r="E241" s="117">
        <f t="shared" si="5"/>
        <v>0</v>
      </c>
      <c r="F241" s="117"/>
      <c r="G241" s="117">
        <f t="shared" si="5"/>
        <v>3</v>
      </c>
      <c r="H241" s="117">
        <f t="shared" si="5"/>
        <v>10</v>
      </c>
      <c r="I241" s="117">
        <f t="shared" si="5"/>
        <v>0</v>
      </c>
      <c r="J241" s="117">
        <f t="shared" si="5"/>
        <v>0</v>
      </c>
      <c r="K241" s="117"/>
      <c r="L241" s="117">
        <f t="shared" si="5"/>
        <v>11</v>
      </c>
      <c r="M241" s="117">
        <v>4</v>
      </c>
      <c r="N241" s="117">
        <f t="shared" si="5"/>
        <v>0</v>
      </c>
      <c r="O241" s="117">
        <f t="shared" si="5"/>
        <v>2</v>
      </c>
      <c r="P241" s="117"/>
      <c r="Q241" s="115">
        <v>6</v>
      </c>
    </row>
    <row r="243" spans="1:19" x14ac:dyDescent="0.35">
      <c r="A243" s="7" t="s">
        <v>164</v>
      </c>
    </row>
    <row r="244" spans="1:19" x14ac:dyDescent="0.35">
      <c r="A244" s="7" t="s">
        <v>165</v>
      </c>
    </row>
    <row r="245" spans="1:19" x14ac:dyDescent="0.35">
      <c r="A245" s="7" t="s">
        <v>166</v>
      </c>
    </row>
    <row r="248" spans="1:19" ht="15" x14ac:dyDescent="0.4">
      <c r="C248" s="85" t="s">
        <v>0</v>
      </c>
    </row>
    <row r="249" spans="1:19" ht="13.15" x14ac:dyDescent="0.4">
      <c r="A249" s="86" t="s">
        <v>1</v>
      </c>
      <c r="S249" s="87" t="s">
        <v>167</v>
      </c>
    </row>
    <row r="251" spans="1:19" x14ac:dyDescent="0.35">
      <c r="A251" s="7" t="s">
        <v>3</v>
      </c>
      <c r="B251" s="319" t="s">
        <v>168</v>
      </c>
      <c r="C251" s="319"/>
      <c r="D251" s="319"/>
      <c r="E251" s="319"/>
      <c r="F251" s="319"/>
      <c r="G251" s="319"/>
      <c r="H251" s="319"/>
      <c r="I251" s="319"/>
      <c r="J251" s="319"/>
    </row>
    <row r="253" spans="1:19" x14ac:dyDescent="0.35">
      <c r="A253" s="7" t="s">
        <v>169</v>
      </c>
    </row>
    <row r="254" spans="1:19" ht="13.15" thickBot="1" x14ac:dyDescent="0.4"/>
    <row r="255" spans="1:19" x14ac:dyDescent="0.35">
      <c r="A255" s="88" t="s">
        <v>7</v>
      </c>
      <c r="B255" s="89" t="s">
        <v>8</v>
      </c>
      <c r="C255" s="91"/>
      <c r="D255" s="92" t="s">
        <v>9</v>
      </c>
      <c r="E255" s="92"/>
      <c r="F255" s="92"/>
      <c r="G255" s="93"/>
      <c r="H255" s="92"/>
      <c r="I255" s="92" t="s">
        <v>10</v>
      </c>
      <c r="J255" s="92"/>
      <c r="K255" s="92"/>
      <c r="L255" s="92"/>
      <c r="M255" s="91"/>
      <c r="N255" s="92" t="s">
        <v>11</v>
      </c>
      <c r="O255" s="92"/>
      <c r="P255" s="92"/>
      <c r="Q255" s="93"/>
    </row>
    <row r="256" spans="1:19" ht="13.15" thickBot="1" x14ac:dyDescent="0.4">
      <c r="A256" s="95" t="s">
        <v>170</v>
      </c>
      <c r="B256" s="132"/>
      <c r="C256" s="98" t="s">
        <v>12</v>
      </c>
      <c r="D256" s="99" t="s">
        <v>13</v>
      </c>
      <c r="E256" s="99" t="s">
        <v>14</v>
      </c>
      <c r="F256" s="99" t="s">
        <v>15</v>
      </c>
      <c r="G256" s="100" t="s">
        <v>16</v>
      </c>
      <c r="H256" s="98" t="s">
        <v>12</v>
      </c>
      <c r="I256" s="99" t="s">
        <v>13</v>
      </c>
      <c r="J256" s="99" t="s">
        <v>14</v>
      </c>
      <c r="K256" s="99" t="s">
        <v>15</v>
      </c>
      <c r="L256" s="100" t="s">
        <v>16</v>
      </c>
      <c r="M256" s="98" t="s">
        <v>12</v>
      </c>
      <c r="N256" s="99" t="s">
        <v>13</v>
      </c>
      <c r="O256" s="99" t="s">
        <v>14</v>
      </c>
      <c r="P256" s="99" t="s">
        <v>15</v>
      </c>
      <c r="Q256" s="100" t="s">
        <v>16</v>
      </c>
    </row>
    <row r="257" spans="1:19" x14ac:dyDescent="0.35">
      <c r="A257" s="102" t="s">
        <v>171</v>
      </c>
      <c r="B257" s="103">
        <v>2</v>
      </c>
      <c r="C257" s="105">
        <v>1</v>
      </c>
      <c r="D257" s="106">
        <v>0</v>
      </c>
      <c r="E257" s="106">
        <v>1</v>
      </c>
      <c r="F257" s="106" t="s">
        <v>18</v>
      </c>
      <c r="G257" s="107">
        <v>3</v>
      </c>
      <c r="H257" s="105"/>
      <c r="I257" s="106"/>
      <c r="J257" s="106"/>
      <c r="K257" s="106"/>
      <c r="L257" s="107"/>
      <c r="M257" s="105"/>
      <c r="N257" s="106"/>
      <c r="O257" s="106"/>
      <c r="P257" s="106"/>
      <c r="Q257" s="107"/>
      <c r="S257" s="7" t="s">
        <v>172</v>
      </c>
    </row>
    <row r="258" spans="1:19" x14ac:dyDescent="0.35">
      <c r="A258" s="108" t="s">
        <v>173</v>
      </c>
      <c r="B258" s="109">
        <v>3</v>
      </c>
      <c r="C258" s="111"/>
      <c r="D258" s="112"/>
      <c r="E258" s="112"/>
      <c r="F258" s="112"/>
      <c r="G258" s="113"/>
      <c r="H258" s="111">
        <v>1</v>
      </c>
      <c r="I258" s="112">
        <v>0</v>
      </c>
      <c r="J258" s="112">
        <v>2</v>
      </c>
      <c r="K258" s="112" t="s">
        <v>22</v>
      </c>
      <c r="L258" s="113">
        <v>3</v>
      </c>
      <c r="M258" s="111"/>
      <c r="N258" s="112"/>
      <c r="O258" s="112"/>
      <c r="P258" s="112"/>
      <c r="Q258" s="113"/>
      <c r="S258" s="7" t="s">
        <v>174</v>
      </c>
    </row>
    <row r="259" spans="1:19" x14ac:dyDescent="0.35">
      <c r="A259" s="108" t="s">
        <v>175</v>
      </c>
      <c r="B259" s="109">
        <v>2</v>
      </c>
      <c r="C259" s="111"/>
      <c r="D259" s="112"/>
      <c r="E259" s="112"/>
      <c r="F259" s="112"/>
      <c r="G259" s="113"/>
      <c r="H259" s="111"/>
      <c r="I259" s="112"/>
      <c r="J259" s="112"/>
      <c r="K259" s="112"/>
      <c r="L259" s="113"/>
      <c r="M259" s="111">
        <v>1</v>
      </c>
      <c r="N259" s="112">
        <v>0</v>
      </c>
      <c r="O259" s="112">
        <v>1</v>
      </c>
      <c r="P259" s="112" t="s">
        <v>22</v>
      </c>
      <c r="Q259" s="113">
        <v>2</v>
      </c>
      <c r="S259" s="7" t="s">
        <v>174</v>
      </c>
    </row>
    <row r="260" spans="1:19" x14ac:dyDescent="0.35">
      <c r="A260" s="108" t="s">
        <v>176</v>
      </c>
      <c r="B260" s="109">
        <v>3</v>
      </c>
      <c r="C260" s="111"/>
      <c r="D260" s="112"/>
      <c r="E260" s="112"/>
      <c r="F260" s="112"/>
      <c r="G260" s="113"/>
      <c r="H260" s="111">
        <v>1</v>
      </c>
      <c r="I260" s="112">
        <v>0</v>
      </c>
      <c r="J260" s="112">
        <v>2</v>
      </c>
      <c r="K260" s="112" t="s">
        <v>18</v>
      </c>
      <c r="L260" s="113">
        <v>4</v>
      </c>
      <c r="M260" s="111"/>
      <c r="N260" s="112"/>
      <c r="O260" s="112"/>
      <c r="P260" s="112"/>
      <c r="Q260" s="113"/>
      <c r="S260" s="7" t="s">
        <v>177</v>
      </c>
    </row>
    <row r="261" spans="1:19" x14ac:dyDescent="0.35">
      <c r="A261" s="108" t="s">
        <v>178</v>
      </c>
      <c r="B261" s="109">
        <v>4</v>
      </c>
      <c r="C261" s="111"/>
      <c r="D261" s="112"/>
      <c r="E261" s="112"/>
      <c r="F261" s="112"/>
      <c r="G261" s="113"/>
      <c r="H261" s="111">
        <v>2</v>
      </c>
      <c r="I261" s="112">
        <v>0</v>
      </c>
      <c r="J261" s="112">
        <v>2</v>
      </c>
      <c r="K261" s="112" t="s">
        <v>22</v>
      </c>
      <c r="L261" s="113">
        <v>4</v>
      </c>
      <c r="M261" s="111"/>
      <c r="N261" s="112"/>
      <c r="O261" s="112"/>
      <c r="P261" s="112"/>
      <c r="Q261" s="113"/>
      <c r="S261" s="7" t="s">
        <v>179</v>
      </c>
    </row>
    <row r="262" spans="1:19" x14ac:dyDescent="0.35">
      <c r="A262" s="108" t="s">
        <v>180</v>
      </c>
      <c r="B262" s="109">
        <v>3</v>
      </c>
      <c r="C262" s="111"/>
      <c r="D262" s="112"/>
      <c r="E262" s="112"/>
      <c r="F262" s="112"/>
      <c r="G262" s="113"/>
      <c r="H262" s="111"/>
      <c r="I262" s="112"/>
      <c r="J262" s="112"/>
      <c r="K262" s="112"/>
      <c r="L262" s="113"/>
      <c r="M262" s="111">
        <v>1</v>
      </c>
      <c r="N262" s="112">
        <v>0</v>
      </c>
      <c r="O262" s="112">
        <v>2</v>
      </c>
      <c r="P262" s="112" t="s">
        <v>22</v>
      </c>
      <c r="Q262" s="113">
        <v>3</v>
      </c>
      <c r="S262" s="7" t="s">
        <v>179</v>
      </c>
    </row>
    <row r="263" spans="1:19" ht="13.15" thickBot="1" x14ac:dyDescent="0.4">
      <c r="A263" s="121" t="s">
        <v>181</v>
      </c>
      <c r="B263" s="122">
        <v>1</v>
      </c>
      <c r="C263" s="123"/>
      <c r="D263" s="124"/>
      <c r="E263" s="124"/>
      <c r="F263" s="124"/>
      <c r="G263" s="125"/>
      <c r="H263" s="123"/>
      <c r="I263" s="124"/>
      <c r="J263" s="124"/>
      <c r="K263" s="124"/>
      <c r="L263" s="125"/>
      <c r="M263" s="123">
        <v>1</v>
      </c>
      <c r="N263" s="124">
        <v>0</v>
      </c>
      <c r="O263" s="124">
        <v>0</v>
      </c>
      <c r="P263" s="124" t="s">
        <v>18</v>
      </c>
      <c r="Q263" s="125">
        <v>1</v>
      </c>
      <c r="S263" s="7" t="s">
        <v>182</v>
      </c>
    </row>
    <row r="264" spans="1:19" ht="13.5" thickBot="1" x14ac:dyDescent="0.45">
      <c r="A264" s="114" t="s">
        <v>28</v>
      </c>
      <c r="B264" s="115">
        <v>18</v>
      </c>
      <c r="C264" s="117">
        <f>SUM(C257:C263)</f>
        <v>1</v>
      </c>
      <c r="D264" s="117">
        <f>SUM(D257:D263)</f>
        <v>0</v>
      </c>
      <c r="E264" s="117">
        <f>SUM(E257:E263)</f>
        <v>1</v>
      </c>
      <c r="F264" s="117"/>
      <c r="G264" s="117">
        <f>SUM(G257:G263)</f>
        <v>3</v>
      </c>
      <c r="H264" s="117">
        <v>4</v>
      </c>
      <c r="I264" s="117">
        <f>SUM(I257:I263)</f>
        <v>0</v>
      </c>
      <c r="J264" s="117">
        <f>SUM(J257:J263)</f>
        <v>6</v>
      </c>
      <c r="K264" s="117"/>
      <c r="L264" s="117">
        <f>SUM(L257:L263)</f>
        <v>11</v>
      </c>
      <c r="M264" s="117">
        <v>3</v>
      </c>
      <c r="N264" s="117">
        <f>SUM(N257:N263)</f>
        <v>0</v>
      </c>
      <c r="O264" s="117">
        <f>SUM(O257:O263)</f>
        <v>3</v>
      </c>
      <c r="P264" s="117"/>
      <c r="Q264" s="115">
        <v>6</v>
      </c>
    </row>
    <row r="266" spans="1:19" x14ac:dyDescent="0.35">
      <c r="A266" s="7" t="s">
        <v>183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>
      <selection activeCell="A24" sqref="A24"/>
    </sheetView>
  </sheetViews>
  <sheetFormatPr defaultColWidth="8.73046875" defaultRowHeight="12.75" x14ac:dyDescent="0.35"/>
  <cols>
    <col min="1" max="1" width="24.73046875" bestFit="1" customWidth="1"/>
    <col min="2" max="2" width="2" bestFit="1" customWidth="1"/>
  </cols>
  <sheetData>
    <row r="1" spans="1:2" ht="13.15" x14ac:dyDescent="0.4">
      <c r="A1" s="4" t="s">
        <v>184</v>
      </c>
    </row>
    <row r="3" spans="1:2" x14ac:dyDescent="0.35">
      <c r="A3" t="s">
        <v>185</v>
      </c>
      <c r="B3">
        <v>1</v>
      </c>
    </row>
    <row r="4" spans="1:2" x14ac:dyDescent="0.35">
      <c r="A4" t="s">
        <v>186</v>
      </c>
      <c r="B4">
        <v>1</v>
      </c>
    </row>
    <row r="5" spans="1:2" x14ac:dyDescent="0.35">
      <c r="A5" t="s">
        <v>187</v>
      </c>
      <c r="B5">
        <v>1</v>
      </c>
    </row>
    <row r="6" spans="1:2" x14ac:dyDescent="0.35">
      <c r="A6" t="s">
        <v>188</v>
      </c>
      <c r="B6">
        <v>1</v>
      </c>
    </row>
    <row r="7" spans="1:2" x14ac:dyDescent="0.35">
      <c r="A7" t="s">
        <v>189</v>
      </c>
      <c r="B7">
        <v>2</v>
      </c>
    </row>
    <row r="8" spans="1:2" x14ac:dyDescent="0.35">
      <c r="A8" t="s">
        <v>190</v>
      </c>
      <c r="B8">
        <v>1</v>
      </c>
    </row>
    <row r="9" spans="1:2" x14ac:dyDescent="0.35">
      <c r="A9" t="s">
        <v>191</v>
      </c>
      <c r="B9">
        <v>3</v>
      </c>
    </row>
    <row r="10" spans="1:2" x14ac:dyDescent="0.35">
      <c r="A10" t="s">
        <v>192</v>
      </c>
      <c r="B10">
        <v>3</v>
      </c>
    </row>
    <row r="11" spans="1:2" x14ac:dyDescent="0.35">
      <c r="A11" t="s">
        <v>193</v>
      </c>
      <c r="B11">
        <v>1</v>
      </c>
    </row>
    <row r="12" spans="1:2" x14ac:dyDescent="0.35">
      <c r="A12" t="s">
        <v>194</v>
      </c>
      <c r="B12">
        <v>1</v>
      </c>
    </row>
    <row r="13" spans="1:2" x14ac:dyDescent="0.35">
      <c r="A13" t="s">
        <v>195</v>
      </c>
      <c r="B13">
        <v>3</v>
      </c>
    </row>
    <row r="14" spans="1:2" x14ac:dyDescent="0.35">
      <c r="A14" t="s">
        <v>196</v>
      </c>
      <c r="B14">
        <v>1</v>
      </c>
    </row>
    <row r="15" spans="1:2" x14ac:dyDescent="0.35">
      <c r="A15" t="s">
        <v>197</v>
      </c>
      <c r="B15">
        <v>1</v>
      </c>
    </row>
    <row r="16" spans="1:2" x14ac:dyDescent="0.35">
      <c r="A16" t="s">
        <v>198</v>
      </c>
      <c r="B16">
        <v>2</v>
      </c>
    </row>
    <row r="17" spans="1:2" x14ac:dyDescent="0.35">
      <c r="A17" t="s">
        <v>199</v>
      </c>
      <c r="B17">
        <v>1</v>
      </c>
    </row>
    <row r="18" spans="1:2" x14ac:dyDescent="0.35">
      <c r="A18" t="s">
        <v>200</v>
      </c>
    </row>
    <row r="19" spans="1:2" x14ac:dyDescent="0.35">
      <c r="A19" t="s">
        <v>201</v>
      </c>
      <c r="B19">
        <v>1</v>
      </c>
    </row>
    <row r="21" spans="1:2" ht="13.15" x14ac:dyDescent="0.4">
      <c r="A21" s="4" t="s">
        <v>202</v>
      </c>
    </row>
    <row r="23" spans="1:2" x14ac:dyDescent="0.35">
      <c r="A23" t="s">
        <v>203</v>
      </c>
      <c r="B23">
        <v>1</v>
      </c>
    </row>
    <row r="24" spans="1:2" x14ac:dyDescent="0.35">
      <c r="A24" t="s">
        <v>204</v>
      </c>
      <c r="B24">
        <v>3</v>
      </c>
    </row>
    <row r="25" spans="1:2" x14ac:dyDescent="0.35">
      <c r="A25" t="s">
        <v>205</v>
      </c>
      <c r="B25">
        <v>1</v>
      </c>
    </row>
    <row r="26" spans="1:2" x14ac:dyDescent="0.35">
      <c r="A26" t="s">
        <v>206</v>
      </c>
      <c r="B26">
        <v>1</v>
      </c>
    </row>
    <row r="27" spans="1:2" x14ac:dyDescent="0.35">
      <c r="A27" t="s">
        <v>207</v>
      </c>
      <c r="B27">
        <v>3</v>
      </c>
    </row>
    <row r="28" spans="1:2" x14ac:dyDescent="0.35">
      <c r="A28" t="s">
        <v>208</v>
      </c>
      <c r="B28">
        <v>3</v>
      </c>
    </row>
    <row r="29" spans="1:2" x14ac:dyDescent="0.35">
      <c r="A29" t="s">
        <v>209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8"/>
  <sheetViews>
    <sheetView workbookViewId="0">
      <selection activeCell="C4" sqref="C4"/>
    </sheetView>
  </sheetViews>
  <sheetFormatPr defaultColWidth="8.73046875" defaultRowHeight="12.75" x14ac:dyDescent="0.35"/>
  <cols>
    <col min="1" max="1" width="36" bestFit="1" customWidth="1"/>
  </cols>
  <sheetData>
    <row r="1" spans="1:2" x14ac:dyDescent="0.35">
      <c r="A1" s="2" t="s">
        <v>210</v>
      </c>
      <c r="B1" t="s">
        <v>6</v>
      </c>
    </row>
    <row r="2" spans="1:2" x14ac:dyDescent="0.35">
      <c r="A2" s="1" t="s">
        <v>211</v>
      </c>
    </row>
    <row r="3" spans="1:2" x14ac:dyDescent="0.35">
      <c r="A3" s="1" t="s">
        <v>212</v>
      </c>
    </row>
    <row r="4" spans="1:2" x14ac:dyDescent="0.35">
      <c r="A4" s="1" t="s">
        <v>213</v>
      </c>
    </row>
    <row r="5" spans="1:2" x14ac:dyDescent="0.35">
      <c r="A5" s="1" t="s">
        <v>214</v>
      </c>
    </row>
    <row r="6" spans="1:2" x14ac:dyDescent="0.35">
      <c r="A6" s="1" t="s">
        <v>215</v>
      </c>
    </row>
    <row r="7" spans="1:2" x14ac:dyDescent="0.35">
      <c r="A7" s="1" t="s">
        <v>216</v>
      </c>
    </row>
    <row r="8" spans="1:2" x14ac:dyDescent="0.35">
      <c r="A8" s="1" t="s">
        <v>217</v>
      </c>
    </row>
    <row r="9" spans="1:2" x14ac:dyDescent="0.35">
      <c r="A9" s="1" t="s">
        <v>218</v>
      </c>
    </row>
    <row r="10" spans="1:2" x14ac:dyDescent="0.35">
      <c r="A10" s="1" t="s">
        <v>219</v>
      </c>
    </row>
    <row r="11" spans="1:2" x14ac:dyDescent="0.35">
      <c r="A11" s="1" t="s">
        <v>220</v>
      </c>
    </row>
    <row r="12" spans="1:2" x14ac:dyDescent="0.35">
      <c r="A12" s="1" t="s">
        <v>221</v>
      </c>
    </row>
    <row r="13" spans="1:2" x14ac:dyDescent="0.35">
      <c r="A13" s="1" t="s">
        <v>222</v>
      </c>
    </row>
    <row r="14" spans="1:2" x14ac:dyDescent="0.35">
      <c r="A14" s="1"/>
    </row>
    <row r="15" spans="1:2" x14ac:dyDescent="0.35">
      <c r="A15" s="2" t="s">
        <v>223</v>
      </c>
    </row>
    <row r="16" spans="1:2" x14ac:dyDescent="0.35">
      <c r="A16" s="1" t="s">
        <v>224</v>
      </c>
    </row>
    <row r="17" spans="1:1" x14ac:dyDescent="0.35">
      <c r="A17" s="1" t="s">
        <v>225</v>
      </c>
    </row>
    <row r="18" spans="1:1" x14ac:dyDescent="0.35">
      <c r="A18" s="1" t="s">
        <v>226</v>
      </c>
    </row>
    <row r="19" spans="1:1" x14ac:dyDescent="0.35">
      <c r="A19" s="1" t="s">
        <v>227</v>
      </c>
    </row>
    <row r="20" spans="1:1" x14ac:dyDescent="0.35">
      <c r="A20" s="1" t="s">
        <v>228</v>
      </c>
    </row>
    <row r="21" spans="1:1" x14ac:dyDescent="0.35">
      <c r="A21" s="1" t="s">
        <v>229</v>
      </c>
    </row>
    <row r="22" spans="1:1" x14ac:dyDescent="0.35">
      <c r="A22" s="1" t="s">
        <v>230</v>
      </c>
    </row>
    <row r="23" spans="1:1" x14ac:dyDescent="0.35">
      <c r="A23" s="1" t="s">
        <v>231</v>
      </c>
    </row>
    <row r="24" spans="1:1" x14ac:dyDescent="0.35">
      <c r="A24" s="1"/>
    </row>
    <row r="25" spans="1:1" x14ac:dyDescent="0.35">
      <c r="A25" s="2" t="s">
        <v>232</v>
      </c>
    </row>
    <row r="26" spans="1:1" x14ac:dyDescent="0.35">
      <c r="A26" s="2" t="s">
        <v>233</v>
      </c>
    </row>
    <row r="27" spans="1:1" x14ac:dyDescent="0.35">
      <c r="A27" s="1" t="s">
        <v>234</v>
      </c>
    </row>
    <row r="28" spans="1:1" x14ac:dyDescent="0.35">
      <c r="A28" s="1" t="s">
        <v>235</v>
      </c>
    </row>
    <row r="29" spans="1:1" x14ac:dyDescent="0.35">
      <c r="A29" s="1" t="s">
        <v>236</v>
      </c>
    </row>
    <row r="30" spans="1:1" x14ac:dyDescent="0.35">
      <c r="A30" s="1" t="s">
        <v>237</v>
      </c>
    </row>
    <row r="31" spans="1:1" x14ac:dyDescent="0.35">
      <c r="A31" s="1" t="s">
        <v>238</v>
      </c>
    </row>
    <row r="32" spans="1:1" x14ac:dyDescent="0.35">
      <c r="A32" s="1" t="s">
        <v>239</v>
      </c>
    </row>
    <row r="33" spans="1:1" x14ac:dyDescent="0.35">
      <c r="A33" s="1" t="s">
        <v>240</v>
      </c>
    </row>
    <row r="34" spans="1:1" x14ac:dyDescent="0.35">
      <c r="A34" s="1" t="s">
        <v>241</v>
      </c>
    </row>
    <row r="35" spans="1:1" x14ac:dyDescent="0.35">
      <c r="A35" s="1" t="s">
        <v>242</v>
      </c>
    </row>
    <row r="36" spans="1:1" x14ac:dyDescent="0.35">
      <c r="A36" s="1" t="s">
        <v>81</v>
      </c>
    </row>
    <row r="37" spans="1:1" x14ac:dyDescent="0.35">
      <c r="A37" s="1" t="s">
        <v>243</v>
      </c>
    </row>
    <row r="38" spans="1:1" x14ac:dyDescent="0.35">
      <c r="A38" s="2" t="s">
        <v>244</v>
      </c>
    </row>
    <row r="39" spans="1:1" x14ac:dyDescent="0.35">
      <c r="A39" s="1" t="s">
        <v>245</v>
      </c>
    </row>
    <row r="40" spans="1:1" x14ac:dyDescent="0.35">
      <c r="A40" s="1" t="s">
        <v>246</v>
      </c>
    </row>
    <row r="41" spans="1:1" x14ac:dyDescent="0.35">
      <c r="A41" s="1" t="s">
        <v>247</v>
      </c>
    </row>
    <row r="42" spans="1:1" x14ac:dyDescent="0.35">
      <c r="A42" s="1" t="s">
        <v>248</v>
      </c>
    </row>
    <row r="43" spans="1:1" x14ac:dyDescent="0.35">
      <c r="A43" s="1" t="s">
        <v>249</v>
      </c>
    </row>
    <row r="44" spans="1:1" x14ac:dyDescent="0.35">
      <c r="A44" s="1" t="s">
        <v>250</v>
      </c>
    </row>
    <row r="45" spans="1:1" x14ac:dyDescent="0.35">
      <c r="A45" s="1" t="s">
        <v>251</v>
      </c>
    </row>
    <row r="46" spans="1:1" x14ac:dyDescent="0.35">
      <c r="A46" s="1" t="s">
        <v>252</v>
      </c>
    </row>
    <row r="47" spans="1:1" x14ac:dyDescent="0.35">
      <c r="A47" s="1" t="s">
        <v>253</v>
      </c>
    </row>
    <row r="48" spans="1:1" x14ac:dyDescent="0.35">
      <c r="A48" s="1" t="s">
        <v>254</v>
      </c>
    </row>
    <row r="49" spans="1:1" x14ac:dyDescent="0.35">
      <c r="A49" s="1" t="s">
        <v>255</v>
      </c>
    </row>
    <row r="50" spans="1:1" x14ac:dyDescent="0.35">
      <c r="A50" s="1" t="s">
        <v>256</v>
      </c>
    </row>
    <row r="51" spans="1:1" x14ac:dyDescent="0.35">
      <c r="A51" s="1" t="s">
        <v>257</v>
      </c>
    </row>
    <row r="52" spans="1:1" x14ac:dyDescent="0.35">
      <c r="A52" s="1" t="s">
        <v>258</v>
      </c>
    </row>
    <row r="53" spans="1:1" x14ac:dyDescent="0.35">
      <c r="A53" s="1" t="s">
        <v>259</v>
      </c>
    </row>
    <row r="54" spans="1:1" x14ac:dyDescent="0.35">
      <c r="A54" s="1" t="s">
        <v>260</v>
      </c>
    </row>
    <row r="55" spans="1:1" x14ac:dyDescent="0.35">
      <c r="A55" s="1" t="s">
        <v>261</v>
      </c>
    </row>
    <row r="56" spans="1:1" x14ac:dyDescent="0.35">
      <c r="A56" s="2" t="s">
        <v>262</v>
      </c>
    </row>
    <row r="57" spans="1:1" x14ac:dyDescent="0.35">
      <c r="A57" s="1" t="s">
        <v>263</v>
      </c>
    </row>
    <row r="58" spans="1:1" x14ac:dyDescent="0.35">
      <c r="A58" s="1" t="s">
        <v>264</v>
      </c>
    </row>
    <row r="59" spans="1:1" x14ac:dyDescent="0.35">
      <c r="A59" s="1" t="s">
        <v>265</v>
      </c>
    </row>
    <row r="60" spans="1:1" x14ac:dyDescent="0.35">
      <c r="A60" s="1" t="s">
        <v>266</v>
      </c>
    </row>
    <row r="61" spans="1:1" x14ac:dyDescent="0.35">
      <c r="A61" s="1" t="s">
        <v>267</v>
      </c>
    </row>
    <row r="62" spans="1:1" x14ac:dyDescent="0.35">
      <c r="A62" s="1" t="s">
        <v>268</v>
      </c>
    </row>
    <row r="63" spans="1:1" x14ac:dyDescent="0.35">
      <c r="A63" s="1" t="s">
        <v>269</v>
      </c>
    </row>
    <row r="64" spans="1:1" x14ac:dyDescent="0.35">
      <c r="A64" s="1" t="s">
        <v>270</v>
      </c>
    </row>
    <row r="65" spans="1:1" x14ac:dyDescent="0.35">
      <c r="A65" s="1" t="s">
        <v>271</v>
      </c>
    </row>
    <row r="66" spans="1:1" x14ac:dyDescent="0.35">
      <c r="A66" s="1" t="s">
        <v>272</v>
      </c>
    </row>
    <row r="67" spans="1:1" x14ac:dyDescent="0.35">
      <c r="A67" s="1"/>
    </row>
    <row r="68" spans="1:1" x14ac:dyDescent="0.35">
      <c r="A68" s="1"/>
    </row>
    <row r="69" spans="1:1" x14ac:dyDescent="0.35">
      <c r="A69" s="2" t="s">
        <v>273</v>
      </c>
    </row>
    <row r="70" spans="1:1" x14ac:dyDescent="0.35">
      <c r="A70" s="1" t="s">
        <v>274</v>
      </c>
    </row>
    <row r="71" spans="1:1" x14ac:dyDescent="0.35">
      <c r="A71" s="1" t="s">
        <v>275</v>
      </c>
    </row>
    <row r="72" spans="1:1" x14ac:dyDescent="0.35">
      <c r="A72" s="1"/>
    </row>
    <row r="73" spans="1:1" x14ac:dyDescent="0.35">
      <c r="A73" s="2" t="s">
        <v>231</v>
      </c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 t="s">
        <v>276</v>
      </c>
    </row>
    <row r="78" spans="1:1" x14ac:dyDescent="0.35">
      <c r="A78" s="1" t="s">
        <v>277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8"/>
  <sheetViews>
    <sheetView tabSelected="1" topLeftCell="B24" zoomScaleNormal="100" workbookViewId="0">
      <selection activeCell="I39" sqref="I39"/>
    </sheetView>
  </sheetViews>
  <sheetFormatPr defaultColWidth="9.1328125" defaultRowHeight="10.15" x14ac:dyDescent="0.3"/>
  <cols>
    <col min="1" max="1" width="4.265625" style="143" bestFit="1" customWidth="1"/>
    <col min="2" max="2" width="12.59765625" style="143" bestFit="1" customWidth="1"/>
    <col min="3" max="3" width="38.06640625" style="3" customWidth="1"/>
    <col min="4" max="4" width="22.3984375" style="3" bestFit="1" customWidth="1"/>
    <col min="5" max="5" width="5.1328125" style="143" bestFit="1" customWidth="1"/>
    <col min="6" max="6" width="4.86328125" style="143" customWidth="1"/>
    <col min="7" max="7" width="5.3984375" style="143" customWidth="1"/>
    <col min="8" max="27" width="3.73046875" style="3" customWidth="1"/>
    <col min="28" max="28" width="21" style="3" hidden="1" customWidth="1"/>
    <col min="29" max="29" width="4.59765625" style="143" customWidth="1"/>
    <col min="30" max="30" width="10.86328125" style="143" bestFit="1" customWidth="1"/>
    <col min="31" max="31" width="5.59765625" style="3" hidden="1" customWidth="1"/>
    <col min="32" max="32" width="8.3984375" style="3" hidden="1" customWidth="1"/>
    <col min="33" max="33" width="5.1328125" style="145" hidden="1" customWidth="1"/>
    <col min="34" max="257" width="11.3984375" style="3" customWidth="1"/>
    <col min="258" max="16384" width="9.1328125" style="3"/>
  </cols>
  <sheetData>
    <row r="1" spans="1:33" ht="33.6" customHeight="1" thickBot="1" x14ac:dyDescent="0.5">
      <c r="A1" s="324" t="s">
        <v>278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G1" s="3"/>
    </row>
    <row r="2" spans="1:33" ht="15" customHeight="1" thickBot="1" x14ac:dyDescent="0.35">
      <c r="A2" s="147"/>
      <c r="B2" s="202"/>
      <c r="C2" s="148"/>
      <c r="D2" s="248"/>
      <c r="E2" s="253"/>
      <c r="F2" s="254"/>
      <c r="G2" s="255"/>
      <c r="H2" s="326" t="s">
        <v>279</v>
      </c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8"/>
      <c r="AB2" s="154"/>
      <c r="AC2" s="329"/>
      <c r="AD2" s="331" t="s">
        <v>280</v>
      </c>
      <c r="AG2" s="3"/>
    </row>
    <row r="3" spans="1:33" ht="15" customHeight="1" thickBot="1" x14ac:dyDescent="0.35">
      <c r="A3" s="333"/>
      <c r="B3" s="335" t="s">
        <v>67</v>
      </c>
      <c r="C3" s="337" t="s">
        <v>281</v>
      </c>
      <c r="D3" s="337" t="s">
        <v>282</v>
      </c>
      <c r="E3" s="337" t="s">
        <v>283</v>
      </c>
      <c r="F3" s="339" t="s">
        <v>8</v>
      </c>
      <c r="G3" s="341" t="s">
        <v>284</v>
      </c>
      <c r="H3" s="320" t="s">
        <v>285</v>
      </c>
      <c r="I3" s="321"/>
      <c r="J3" s="321"/>
      <c r="K3" s="321"/>
      <c r="L3" s="322"/>
      <c r="M3" s="320" t="s">
        <v>286</v>
      </c>
      <c r="N3" s="321"/>
      <c r="O3" s="321"/>
      <c r="P3" s="321"/>
      <c r="Q3" s="322"/>
      <c r="R3" s="323" t="s">
        <v>287</v>
      </c>
      <c r="S3" s="321"/>
      <c r="T3" s="321"/>
      <c r="U3" s="321"/>
      <c r="V3" s="322"/>
      <c r="W3" s="320" t="s">
        <v>288</v>
      </c>
      <c r="X3" s="321"/>
      <c r="Y3" s="321"/>
      <c r="Z3" s="321"/>
      <c r="AA3" s="322"/>
      <c r="AC3" s="330"/>
      <c r="AD3" s="332"/>
      <c r="AE3" s="3" t="s">
        <v>283</v>
      </c>
      <c r="AF3" s="3" t="s">
        <v>289</v>
      </c>
      <c r="AG3" s="3" t="s">
        <v>290</v>
      </c>
    </row>
    <row r="4" spans="1:33" ht="15" customHeight="1" thickBot="1" x14ac:dyDescent="0.35">
      <c r="A4" s="334"/>
      <c r="B4" s="336"/>
      <c r="C4" s="338"/>
      <c r="D4" s="338"/>
      <c r="E4" s="338"/>
      <c r="F4" s="340"/>
      <c r="G4" s="342"/>
      <c r="H4" s="151" t="s">
        <v>12</v>
      </c>
      <c r="I4" s="137" t="s">
        <v>13</v>
      </c>
      <c r="J4" s="137" t="s">
        <v>14</v>
      </c>
      <c r="K4" s="137" t="s">
        <v>15</v>
      </c>
      <c r="L4" s="138" t="s">
        <v>16</v>
      </c>
      <c r="M4" s="151" t="s">
        <v>12</v>
      </c>
      <c r="N4" s="137" t="s">
        <v>13</v>
      </c>
      <c r="O4" s="137" t="s">
        <v>14</v>
      </c>
      <c r="P4" s="137" t="s">
        <v>15</v>
      </c>
      <c r="Q4" s="138" t="s">
        <v>16</v>
      </c>
      <c r="R4" s="184" t="s">
        <v>12</v>
      </c>
      <c r="S4" s="137" t="s">
        <v>13</v>
      </c>
      <c r="T4" s="137" t="s">
        <v>14</v>
      </c>
      <c r="U4" s="137" t="s">
        <v>15</v>
      </c>
      <c r="V4" s="138" t="s">
        <v>16</v>
      </c>
      <c r="W4" s="151" t="s">
        <v>12</v>
      </c>
      <c r="X4" s="137" t="s">
        <v>13</v>
      </c>
      <c r="Y4" s="137" t="s">
        <v>14</v>
      </c>
      <c r="Z4" s="137" t="s">
        <v>15</v>
      </c>
      <c r="AA4" s="138" t="s">
        <v>16</v>
      </c>
      <c r="AB4" s="144"/>
      <c r="AC4" s="272"/>
      <c r="AD4" s="197" t="s">
        <v>67</v>
      </c>
      <c r="AG4" s="3"/>
    </row>
    <row r="5" spans="1:33" s="160" customFormat="1" ht="15" customHeight="1" x14ac:dyDescent="0.35">
      <c r="A5" s="163"/>
      <c r="B5" s="164"/>
      <c r="C5" s="280" t="s">
        <v>291</v>
      </c>
      <c r="D5" s="281"/>
      <c r="E5" s="282"/>
      <c r="F5" s="283">
        <f>SUM(F6:F9)</f>
        <v>10</v>
      </c>
      <c r="G5" s="284">
        <f>SUM(G6:G9)</f>
        <v>12</v>
      </c>
      <c r="H5" s="285">
        <f>SUM(H6:H9)</f>
        <v>2</v>
      </c>
      <c r="I5" s="286">
        <f>SUM(I6:I9)</f>
        <v>3</v>
      </c>
      <c r="J5" s="286">
        <f>SUM(J6:J9)</f>
        <v>0</v>
      </c>
      <c r="K5" s="286"/>
      <c r="L5" s="287">
        <f>SUM(L6:L9)</f>
        <v>6</v>
      </c>
      <c r="M5" s="285">
        <f>SUM(M6:M9)</f>
        <v>2</v>
      </c>
      <c r="N5" s="286">
        <f>SUM(N6:N9)</f>
        <v>1</v>
      </c>
      <c r="O5" s="286">
        <f>SUM(O6:O9)</f>
        <v>2</v>
      </c>
      <c r="P5" s="286"/>
      <c r="Q5" s="287">
        <f>SUM(Q6:Q9)</f>
        <v>6</v>
      </c>
      <c r="R5" s="285">
        <f>SUM(R6:R9)</f>
        <v>0</v>
      </c>
      <c r="S5" s="286">
        <f>SUM(S6:S9)</f>
        <v>0</v>
      </c>
      <c r="T5" s="286">
        <f>SUM(T6:T9)</f>
        <v>0</v>
      </c>
      <c r="U5" s="286"/>
      <c r="V5" s="287">
        <f>SUM(V6:V9)</f>
        <v>0</v>
      </c>
      <c r="W5" s="285">
        <f>SUM(W6:W9)</f>
        <v>0</v>
      </c>
      <c r="X5" s="286">
        <f>SUM(X6:X9)</f>
        <v>0</v>
      </c>
      <c r="Y5" s="286">
        <f>SUM(Y6:Y9)</f>
        <v>0</v>
      </c>
      <c r="Z5" s="286"/>
      <c r="AA5" s="287">
        <f>SUM(AA6:AA9)</f>
        <v>0</v>
      </c>
      <c r="AB5" s="288"/>
      <c r="AC5" s="289"/>
      <c r="AD5" s="290"/>
    </row>
    <row r="6" spans="1:33" s="160" customFormat="1" ht="15" customHeight="1" x14ac:dyDescent="0.35">
      <c r="A6" s="165">
        <v>1</v>
      </c>
      <c r="B6" s="199" t="s">
        <v>292</v>
      </c>
      <c r="C6" s="156" t="s">
        <v>293</v>
      </c>
      <c r="D6" s="156" t="s">
        <v>294</v>
      </c>
      <c r="E6" s="256" t="s">
        <v>295</v>
      </c>
      <c r="F6" s="163">
        <f>SUM(H6:J6)+SUM(M6:O6)+SUM(R6:T6)+SUM(W6:Y6)</f>
        <v>4</v>
      </c>
      <c r="G6" s="183">
        <f>L6+Q6+V6+AA6</f>
        <v>5</v>
      </c>
      <c r="H6" s="152">
        <v>2</v>
      </c>
      <c r="I6" s="139">
        <v>2</v>
      </c>
      <c r="J6" s="139">
        <v>0</v>
      </c>
      <c r="K6" s="139" t="s">
        <v>296</v>
      </c>
      <c r="L6" s="140">
        <v>5</v>
      </c>
      <c r="M6" s="161"/>
      <c r="N6" s="162"/>
      <c r="O6" s="162"/>
      <c r="P6" s="162"/>
      <c r="Q6" s="183"/>
      <c r="R6" s="165"/>
      <c r="S6" s="149"/>
      <c r="T6" s="149"/>
      <c r="U6" s="149"/>
      <c r="V6" s="150"/>
      <c r="W6" s="180"/>
      <c r="X6" s="149"/>
      <c r="Y6" s="149"/>
      <c r="Z6" s="149"/>
      <c r="AA6" s="150"/>
      <c r="AC6" s="273"/>
      <c r="AD6" s="266"/>
      <c r="AE6" s="160" t="s">
        <v>297</v>
      </c>
      <c r="AF6" s="160" t="s">
        <v>298</v>
      </c>
      <c r="AG6" s="160" t="s">
        <v>299</v>
      </c>
    </row>
    <row r="7" spans="1:33" s="160" customFormat="1" ht="15" customHeight="1" x14ac:dyDescent="0.35">
      <c r="A7" s="155">
        <v>2</v>
      </c>
      <c r="B7" s="199" t="s">
        <v>300</v>
      </c>
      <c r="C7" s="156" t="s">
        <v>395</v>
      </c>
      <c r="D7" s="156" t="s">
        <v>301</v>
      </c>
      <c r="E7" s="256" t="s">
        <v>302</v>
      </c>
      <c r="F7" s="163">
        <f>SUM(H7:J7)+SUM(M7:O7)+SUM(R7:T7)+SUM(W7:Y7)</f>
        <v>4</v>
      </c>
      <c r="G7" s="183">
        <f t="shared" ref="G7" si="0">L7+Q7+V7+AA7</f>
        <v>5</v>
      </c>
      <c r="H7" s="152"/>
      <c r="I7" s="139"/>
      <c r="J7" s="139"/>
      <c r="K7" s="139"/>
      <c r="L7" s="140"/>
      <c r="M7" s="161">
        <v>2</v>
      </c>
      <c r="N7" s="162">
        <v>0</v>
      </c>
      <c r="O7" s="162">
        <v>2</v>
      </c>
      <c r="P7" s="162" t="s">
        <v>296</v>
      </c>
      <c r="Q7" s="183">
        <v>5</v>
      </c>
      <c r="R7" s="174"/>
      <c r="S7" s="139"/>
      <c r="T7" s="139"/>
      <c r="U7" s="139"/>
      <c r="V7" s="140"/>
      <c r="W7" s="159"/>
      <c r="X7" s="158"/>
      <c r="Y7" s="158"/>
      <c r="Z7" s="158"/>
      <c r="AA7" s="158"/>
      <c r="AC7" s="273"/>
      <c r="AD7" s="245"/>
      <c r="AE7" s="160" t="s">
        <v>303</v>
      </c>
      <c r="AF7" s="160" t="s">
        <v>304</v>
      </c>
      <c r="AG7" s="160" t="s">
        <v>299</v>
      </c>
    </row>
    <row r="8" spans="1:33" s="160" customFormat="1" ht="15" customHeight="1" x14ac:dyDescent="0.35">
      <c r="A8" s="165">
        <v>3</v>
      </c>
      <c r="B8" s="199" t="s">
        <v>305</v>
      </c>
      <c r="C8" s="156" t="s">
        <v>306</v>
      </c>
      <c r="D8" s="249" t="s">
        <v>307</v>
      </c>
      <c r="E8" s="256" t="s">
        <v>308</v>
      </c>
      <c r="F8" s="163">
        <f>SUM(H8:J8)+SUM(M8:O8)+SUM(R8:T8)+SUM(W8:Y8)</f>
        <v>1</v>
      </c>
      <c r="G8" s="183">
        <f t="shared" ref="G8" si="1">L8+Q8+V8+AA8</f>
        <v>1</v>
      </c>
      <c r="H8" s="152">
        <v>0</v>
      </c>
      <c r="I8" s="139">
        <v>1</v>
      </c>
      <c r="J8" s="139">
        <v>0</v>
      </c>
      <c r="K8" s="139" t="s">
        <v>309</v>
      </c>
      <c r="L8" s="140">
        <v>1</v>
      </c>
      <c r="M8" s="161"/>
      <c r="N8" s="162"/>
      <c r="O8" s="162"/>
      <c r="P8" s="162"/>
      <c r="Q8" s="183"/>
      <c r="R8" s="165"/>
      <c r="S8" s="149"/>
      <c r="T8" s="149"/>
      <c r="U8" s="149"/>
      <c r="V8" s="150"/>
      <c r="W8" s="180"/>
      <c r="X8" s="149"/>
      <c r="Y8" s="149"/>
      <c r="Z8" s="149"/>
      <c r="AA8" s="246"/>
      <c r="AC8" s="273"/>
      <c r="AD8" s="198"/>
    </row>
    <row r="9" spans="1:33" s="160" customFormat="1" ht="15" customHeight="1" x14ac:dyDescent="0.35">
      <c r="A9" s="155">
        <v>4</v>
      </c>
      <c r="B9" s="199" t="s">
        <v>310</v>
      </c>
      <c r="C9" s="156" t="s">
        <v>311</v>
      </c>
      <c r="D9" s="249" t="s">
        <v>307</v>
      </c>
      <c r="E9" s="256" t="s">
        <v>308</v>
      </c>
      <c r="F9" s="163">
        <f>SUM(H9:J9)+SUM(M9:O9)+SUM(R9:T9)+SUM(W9:Y9)</f>
        <v>1</v>
      </c>
      <c r="G9" s="183">
        <f t="shared" ref="G9:G20" si="2">L9+Q9+V9+AA9</f>
        <v>1</v>
      </c>
      <c r="H9" s="152"/>
      <c r="I9" s="139"/>
      <c r="J9" s="139"/>
      <c r="K9" s="139"/>
      <c r="L9" s="140"/>
      <c r="M9" s="152">
        <v>0</v>
      </c>
      <c r="N9" s="139">
        <v>1</v>
      </c>
      <c r="O9" s="139">
        <v>0</v>
      </c>
      <c r="P9" s="139" t="s">
        <v>309</v>
      </c>
      <c r="Q9" s="140">
        <v>1</v>
      </c>
      <c r="R9" s="174"/>
      <c r="S9" s="139"/>
      <c r="T9" s="139"/>
      <c r="U9" s="139"/>
      <c r="V9" s="140"/>
      <c r="W9" s="159"/>
      <c r="X9" s="158"/>
      <c r="Y9" s="158"/>
      <c r="Z9" s="158"/>
      <c r="AA9" s="158"/>
      <c r="AC9" s="273"/>
      <c r="AD9" s="245"/>
      <c r="AE9" s="160" t="s">
        <v>303</v>
      </c>
      <c r="AF9" s="160" t="s">
        <v>304</v>
      </c>
      <c r="AG9" s="160" t="s">
        <v>299</v>
      </c>
    </row>
    <row r="10" spans="1:33" s="160" customFormat="1" ht="15" customHeight="1" x14ac:dyDescent="0.35">
      <c r="A10" s="155"/>
      <c r="B10" s="199"/>
      <c r="C10" s="291" t="s">
        <v>312</v>
      </c>
      <c r="D10" s="292"/>
      <c r="E10" s="293"/>
      <c r="F10" s="294">
        <f>SUM(F11:F21)</f>
        <v>42</v>
      </c>
      <c r="G10" s="295">
        <f>SUM(G11:G21)</f>
        <v>53</v>
      </c>
      <c r="H10" s="296">
        <f>SUM(H11:H21)</f>
        <v>9</v>
      </c>
      <c r="I10" s="297">
        <f>SUM(I11:I21)</f>
        <v>0</v>
      </c>
      <c r="J10" s="297">
        <f>SUM(J11:J21)</f>
        <v>12</v>
      </c>
      <c r="K10" s="297"/>
      <c r="L10" s="298">
        <f>SUM(L11:L21)</f>
        <v>24</v>
      </c>
      <c r="M10" s="296">
        <f>SUM(M11:M21)</f>
        <v>5</v>
      </c>
      <c r="N10" s="297">
        <f>SUM(N11:N21)</f>
        <v>0</v>
      </c>
      <c r="O10" s="297">
        <f>SUM(O11:O21)</f>
        <v>4</v>
      </c>
      <c r="P10" s="297"/>
      <c r="Q10" s="298">
        <f>SUM(Q11:Q21)</f>
        <v>14</v>
      </c>
      <c r="R10" s="296">
        <f>SUM(R11:R21)</f>
        <v>6</v>
      </c>
      <c r="S10" s="297">
        <f>SUM(S11:S21)</f>
        <v>0</v>
      </c>
      <c r="T10" s="297">
        <f>SUM(T11:T21)</f>
        <v>6</v>
      </c>
      <c r="U10" s="297"/>
      <c r="V10" s="298">
        <f>SUM(V11:V21)</f>
        <v>15</v>
      </c>
      <c r="W10" s="296">
        <f>SUM(W11:W21)</f>
        <v>0</v>
      </c>
      <c r="X10" s="297">
        <f>SUM(X11:X21)</f>
        <v>0</v>
      </c>
      <c r="Y10" s="297">
        <f>SUM(Y11:Y21)</f>
        <v>0</v>
      </c>
      <c r="Z10" s="297"/>
      <c r="AA10" s="298">
        <f>SUM(AA11:AA21)</f>
        <v>0</v>
      </c>
      <c r="AB10" s="288"/>
      <c r="AC10" s="299"/>
      <c r="AD10" s="300"/>
    </row>
    <row r="11" spans="1:33" s="160" customFormat="1" ht="15" customHeight="1" x14ac:dyDescent="0.35">
      <c r="A11" s="155">
        <v>5</v>
      </c>
      <c r="B11" s="199" t="s">
        <v>313</v>
      </c>
      <c r="C11" s="156" t="s">
        <v>314</v>
      </c>
      <c r="D11" s="156" t="s">
        <v>315</v>
      </c>
      <c r="E11" s="256" t="s">
        <v>302</v>
      </c>
      <c r="F11" s="163">
        <f t="shared" ref="F11:F20" si="3">SUM(H11:J11)+SUM(M11:O11)+SUM(R11:T11)+SUM(W11:Y11)</f>
        <v>4</v>
      </c>
      <c r="G11" s="183">
        <f t="shared" si="2"/>
        <v>5</v>
      </c>
      <c r="H11" s="152">
        <v>2</v>
      </c>
      <c r="I11" s="139">
        <v>0</v>
      </c>
      <c r="J11" s="139">
        <v>2</v>
      </c>
      <c r="K11" s="139" t="s">
        <v>18</v>
      </c>
      <c r="L11" s="140">
        <v>5</v>
      </c>
      <c r="M11" s="139"/>
      <c r="N11" s="139"/>
      <c r="O11" s="139"/>
      <c r="P11" s="139"/>
      <c r="Q11" s="140"/>
      <c r="R11" s="185"/>
      <c r="S11" s="158"/>
      <c r="T11" s="158"/>
      <c r="U11" s="158"/>
      <c r="V11" s="179"/>
      <c r="W11" s="153"/>
      <c r="X11" s="141"/>
      <c r="Y11" s="141"/>
      <c r="Z11" s="141"/>
      <c r="AA11" s="142"/>
      <c r="AC11" s="273"/>
      <c r="AD11" s="266"/>
      <c r="AE11" s="160" t="s">
        <v>316</v>
      </c>
      <c r="AF11" s="160" t="s">
        <v>317</v>
      </c>
      <c r="AG11" s="160" t="s">
        <v>299</v>
      </c>
    </row>
    <row r="12" spans="1:33" s="160" customFormat="1" ht="15" customHeight="1" x14ac:dyDescent="0.35">
      <c r="A12" s="155">
        <v>6</v>
      </c>
      <c r="B12" s="199" t="s">
        <v>318</v>
      </c>
      <c r="C12" s="156" t="s">
        <v>319</v>
      </c>
      <c r="D12" s="156" t="s">
        <v>320</v>
      </c>
      <c r="E12" s="256" t="s">
        <v>295</v>
      </c>
      <c r="F12" s="163">
        <f t="shared" si="3"/>
        <v>4</v>
      </c>
      <c r="G12" s="183">
        <f t="shared" si="2"/>
        <v>4</v>
      </c>
      <c r="H12" s="152">
        <v>2</v>
      </c>
      <c r="I12" s="139">
        <v>0</v>
      </c>
      <c r="J12" s="139">
        <v>2</v>
      </c>
      <c r="K12" s="139" t="s">
        <v>18</v>
      </c>
      <c r="L12" s="140">
        <v>4</v>
      </c>
      <c r="M12" s="152"/>
      <c r="N12" s="139"/>
      <c r="O12" s="139"/>
      <c r="P12" s="139"/>
      <c r="Q12" s="140"/>
      <c r="R12" s="185"/>
      <c r="S12" s="158"/>
      <c r="T12" s="158"/>
      <c r="U12" s="158"/>
      <c r="V12" s="179"/>
      <c r="W12" s="153"/>
      <c r="X12" s="141"/>
      <c r="Y12" s="141"/>
      <c r="Z12" s="141"/>
      <c r="AA12" s="142"/>
      <c r="AC12" s="273"/>
      <c r="AD12" s="266"/>
    </row>
    <row r="13" spans="1:33" s="160" customFormat="1" ht="15" customHeight="1" x14ac:dyDescent="0.35">
      <c r="A13" s="155">
        <v>7</v>
      </c>
      <c r="B13" s="199" t="s">
        <v>321</v>
      </c>
      <c r="C13" s="156" t="s">
        <v>322</v>
      </c>
      <c r="D13" s="156" t="s">
        <v>404</v>
      </c>
      <c r="E13" s="256" t="s">
        <v>323</v>
      </c>
      <c r="F13" s="163">
        <f t="shared" si="3"/>
        <v>4</v>
      </c>
      <c r="G13" s="183">
        <f t="shared" si="2"/>
        <v>5</v>
      </c>
      <c r="H13" s="152">
        <v>1</v>
      </c>
      <c r="I13" s="139">
        <v>0</v>
      </c>
      <c r="J13" s="139">
        <v>3</v>
      </c>
      <c r="K13" s="139" t="s">
        <v>18</v>
      </c>
      <c r="L13" s="140">
        <v>5</v>
      </c>
      <c r="M13" s="159"/>
      <c r="N13" s="158"/>
      <c r="O13" s="158"/>
      <c r="P13" s="158"/>
      <c r="Q13" s="179"/>
      <c r="R13" s="174"/>
      <c r="S13" s="139"/>
      <c r="T13" s="139"/>
      <c r="U13" s="139"/>
      <c r="V13" s="140"/>
      <c r="W13" s="152"/>
      <c r="X13" s="139"/>
      <c r="Y13" s="139"/>
      <c r="Z13" s="139"/>
      <c r="AA13" s="140"/>
      <c r="AC13" s="273"/>
      <c r="AD13" s="267"/>
      <c r="AE13" s="160" t="s">
        <v>324</v>
      </c>
      <c r="AF13" s="160" t="s">
        <v>325</v>
      </c>
      <c r="AG13" s="160" t="s">
        <v>299</v>
      </c>
    </row>
    <row r="14" spans="1:33" s="160" customFormat="1" ht="15" customHeight="1" x14ac:dyDescent="0.35">
      <c r="A14" s="155">
        <v>8</v>
      </c>
      <c r="B14" s="199" t="s">
        <v>326</v>
      </c>
      <c r="C14" s="156" t="s">
        <v>400</v>
      </c>
      <c r="D14" s="156" t="s">
        <v>399</v>
      </c>
      <c r="E14" s="256" t="s">
        <v>295</v>
      </c>
      <c r="F14" s="163">
        <f t="shared" si="3"/>
        <v>4</v>
      </c>
      <c r="G14" s="183">
        <f t="shared" si="2"/>
        <v>5</v>
      </c>
      <c r="H14" s="152">
        <v>2</v>
      </c>
      <c r="I14" s="139">
        <v>0</v>
      </c>
      <c r="J14" s="139">
        <v>2</v>
      </c>
      <c r="K14" s="139" t="s">
        <v>296</v>
      </c>
      <c r="L14" s="140">
        <v>5</v>
      </c>
      <c r="M14" s="174"/>
      <c r="N14" s="139"/>
      <c r="O14" s="139"/>
      <c r="P14" s="139"/>
      <c r="Q14" s="140"/>
      <c r="R14" s="174"/>
      <c r="S14" s="139"/>
      <c r="T14" s="139"/>
      <c r="U14" s="139"/>
      <c r="V14" s="140"/>
      <c r="W14" s="152"/>
      <c r="X14" s="139"/>
      <c r="Y14" s="139"/>
      <c r="Z14" s="139"/>
      <c r="AA14" s="140"/>
      <c r="AC14" s="273"/>
      <c r="AD14" s="267"/>
      <c r="AE14" s="160" t="s">
        <v>324</v>
      </c>
      <c r="AF14" s="160" t="s">
        <v>327</v>
      </c>
      <c r="AG14" s="160" t="s">
        <v>299</v>
      </c>
    </row>
    <row r="15" spans="1:33" s="160" customFormat="1" ht="15" customHeight="1" x14ac:dyDescent="0.35">
      <c r="A15" s="155">
        <v>9</v>
      </c>
      <c r="B15" s="199" t="s">
        <v>328</v>
      </c>
      <c r="C15" s="156" t="s">
        <v>401</v>
      </c>
      <c r="D15" s="156" t="s">
        <v>329</v>
      </c>
      <c r="E15" s="256" t="s">
        <v>295</v>
      </c>
      <c r="F15" s="163">
        <f t="shared" si="3"/>
        <v>5</v>
      </c>
      <c r="G15" s="183">
        <f t="shared" si="2"/>
        <v>5</v>
      </c>
      <c r="H15" s="152">
        <v>2</v>
      </c>
      <c r="I15" s="139">
        <v>0</v>
      </c>
      <c r="J15" s="139">
        <v>3</v>
      </c>
      <c r="K15" s="139" t="s">
        <v>18</v>
      </c>
      <c r="L15" s="140">
        <v>5</v>
      </c>
      <c r="M15" s="152"/>
      <c r="N15" s="139"/>
      <c r="O15" s="139"/>
      <c r="P15" s="139"/>
      <c r="Q15" s="140"/>
      <c r="R15" s="174"/>
      <c r="S15" s="139"/>
      <c r="T15" s="139"/>
      <c r="U15" s="139"/>
      <c r="V15" s="140"/>
      <c r="W15" s="152"/>
      <c r="X15" s="139"/>
      <c r="Y15" s="139"/>
      <c r="Z15" s="139"/>
      <c r="AA15" s="140"/>
      <c r="AC15" s="273"/>
      <c r="AD15" s="267"/>
    </row>
    <row r="16" spans="1:33" s="160" customFormat="1" ht="15" customHeight="1" x14ac:dyDescent="0.35">
      <c r="A16" s="155">
        <v>10</v>
      </c>
      <c r="B16" s="199" t="s">
        <v>330</v>
      </c>
      <c r="C16" s="156" t="s">
        <v>331</v>
      </c>
      <c r="D16" s="156" t="s">
        <v>320</v>
      </c>
      <c r="E16" s="256" t="s">
        <v>295</v>
      </c>
      <c r="F16" s="163">
        <f t="shared" si="3"/>
        <v>4</v>
      </c>
      <c r="G16" s="183">
        <f t="shared" si="2"/>
        <v>5</v>
      </c>
      <c r="H16" s="152"/>
      <c r="I16" s="139"/>
      <c r="J16" s="139"/>
      <c r="K16" s="139"/>
      <c r="L16" s="140"/>
      <c r="M16" s="152">
        <v>2</v>
      </c>
      <c r="N16" s="139">
        <v>0</v>
      </c>
      <c r="O16" s="139">
        <v>2</v>
      </c>
      <c r="P16" s="139" t="s">
        <v>18</v>
      </c>
      <c r="Q16" s="140">
        <v>5</v>
      </c>
      <c r="R16" s="185"/>
      <c r="S16" s="158"/>
      <c r="T16" s="158"/>
      <c r="U16" s="158"/>
      <c r="V16" s="179"/>
      <c r="W16" s="159"/>
      <c r="X16" s="158"/>
      <c r="Y16" s="158"/>
      <c r="Z16" s="158"/>
      <c r="AA16" s="158"/>
      <c r="AC16" s="274">
        <f>A12</f>
        <v>6</v>
      </c>
      <c r="AD16" s="267" t="str">
        <f>B12</f>
        <v>NKXHT1HMNF</v>
      </c>
      <c r="AE16" s="160" t="s">
        <v>324</v>
      </c>
      <c r="AF16" s="160" t="s">
        <v>332</v>
      </c>
      <c r="AG16" s="160" t="s">
        <v>299</v>
      </c>
    </row>
    <row r="17" spans="1:33" s="160" customFormat="1" ht="15" customHeight="1" x14ac:dyDescent="0.3">
      <c r="A17" s="155">
        <v>11</v>
      </c>
      <c r="B17" s="199" t="s">
        <v>333</v>
      </c>
      <c r="C17" s="156" t="s">
        <v>396</v>
      </c>
      <c r="D17" s="156" t="s">
        <v>334</v>
      </c>
      <c r="E17" s="256" t="s">
        <v>302</v>
      </c>
      <c r="F17" s="163">
        <f t="shared" si="3"/>
        <v>2</v>
      </c>
      <c r="G17" s="183">
        <f t="shared" si="2"/>
        <v>4</v>
      </c>
      <c r="H17" s="152"/>
      <c r="I17" s="139"/>
      <c r="J17" s="139"/>
      <c r="K17" s="139"/>
      <c r="L17" s="140"/>
      <c r="M17" s="152">
        <v>1</v>
      </c>
      <c r="N17" s="139">
        <v>0</v>
      </c>
      <c r="O17" s="139">
        <v>1</v>
      </c>
      <c r="P17" s="139" t="s">
        <v>296</v>
      </c>
      <c r="Q17" s="140">
        <v>4</v>
      </c>
      <c r="R17" s="185"/>
      <c r="S17" s="158"/>
      <c r="T17" s="158"/>
      <c r="U17" s="158"/>
      <c r="V17" s="179"/>
      <c r="W17" s="159"/>
      <c r="X17" s="158"/>
      <c r="Y17" s="158"/>
      <c r="Z17" s="158"/>
      <c r="AA17" s="192"/>
      <c r="AC17" s="274"/>
      <c r="AD17" s="268" t="s">
        <v>335</v>
      </c>
      <c r="AE17" s="160" t="s">
        <v>324</v>
      </c>
      <c r="AF17" s="160" t="s">
        <v>336</v>
      </c>
      <c r="AG17" s="160" t="s">
        <v>299</v>
      </c>
    </row>
    <row r="18" spans="1:33" s="160" customFormat="1" ht="15" customHeight="1" x14ac:dyDescent="0.3">
      <c r="A18" s="155">
        <v>12</v>
      </c>
      <c r="B18" s="199" t="s">
        <v>337</v>
      </c>
      <c r="C18" s="156" t="s">
        <v>338</v>
      </c>
      <c r="D18" s="156" t="s">
        <v>315</v>
      </c>
      <c r="E18" s="256" t="s">
        <v>302</v>
      </c>
      <c r="F18" s="163">
        <f t="shared" si="3"/>
        <v>3</v>
      </c>
      <c r="G18" s="183">
        <f t="shared" si="2"/>
        <v>5</v>
      </c>
      <c r="H18" s="185"/>
      <c r="I18" s="158"/>
      <c r="J18" s="158"/>
      <c r="K18" s="158"/>
      <c r="L18" s="179"/>
      <c r="M18" s="152">
        <v>2</v>
      </c>
      <c r="N18" s="139">
        <v>0</v>
      </c>
      <c r="O18" s="139">
        <v>1</v>
      </c>
      <c r="P18" s="139" t="s">
        <v>296</v>
      </c>
      <c r="Q18" s="140">
        <v>5</v>
      </c>
      <c r="R18" s="185"/>
      <c r="S18" s="158"/>
      <c r="T18" s="158"/>
      <c r="U18" s="158"/>
      <c r="V18" s="179"/>
      <c r="W18" s="159"/>
      <c r="X18" s="158"/>
      <c r="Y18" s="158"/>
      <c r="Z18" s="158"/>
      <c r="AA18" s="140"/>
      <c r="AC18" s="273">
        <f>A11</f>
        <v>5</v>
      </c>
      <c r="AD18" s="268" t="str">
        <f>B11</f>
        <v>NBXBK1HMNF</v>
      </c>
      <c r="AE18" s="160" t="s">
        <v>324</v>
      </c>
      <c r="AF18" s="160" t="s">
        <v>339</v>
      </c>
      <c r="AG18" s="160" t="s">
        <v>299</v>
      </c>
    </row>
    <row r="19" spans="1:33" s="160" customFormat="1" ht="15" customHeight="1" x14ac:dyDescent="0.3">
      <c r="A19" s="155">
        <v>13</v>
      </c>
      <c r="B19" s="199" t="s">
        <v>340</v>
      </c>
      <c r="C19" s="156" t="s">
        <v>341</v>
      </c>
      <c r="D19" s="156" t="s">
        <v>315</v>
      </c>
      <c r="E19" s="256" t="s">
        <v>302</v>
      </c>
      <c r="F19" s="163">
        <f t="shared" si="3"/>
        <v>4</v>
      </c>
      <c r="G19" s="183">
        <f t="shared" si="2"/>
        <v>5</v>
      </c>
      <c r="H19" s="159"/>
      <c r="I19" s="158"/>
      <c r="J19" s="158"/>
      <c r="K19" s="158"/>
      <c r="L19" s="179"/>
      <c r="M19" s="152"/>
      <c r="N19" s="139"/>
      <c r="O19" s="139"/>
      <c r="P19" s="139"/>
      <c r="Q19" s="140"/>
      <c r="R19" s="185">
        <v>2</v>
      </c>
      <c r="S19" s="158">
        <v>0</v>
      </c>
      <c r="T19" s="158">
        <v>2</v>
      </c>
      <c r="U19" s="158" t="s">
        <v>296</v>
      </c>
      <c r="V19" s="179">
        <v>5</v>
      </c>
      <c r="W19" s="159"/>
      <c r="X19" s="158"/>
      <c r="Y19" s="158"/>
      <c r="Z19" s="158"/>
      <c r="AA19" s="140"/>
      <c r="AC19" s="273">
        <f>A11</f>
        <v>5</v>
      </c>
      <c r="AD19" s="268" t="str">
        <f>B11</f>
        <v>NBXBK1HMNF</v>
      </c>
    </row>
    <row r="20" spans="1:33" s="160" customFormat="1" ht="15" customHeight="1" x14ac:dyDescent="0.3">
      <c r="A20" s="155">
        <v>14</v>
      </c>
      <c r="B20" s="199" t="s">
        <v>342</v>
      </c>
      <c r="C20" s="156" t="s">
        <v>397</v>
      </c>
      <c r="D20" s="156" t="s">
        <v>315</v>
      </c>
      <c r="E20" s="256" t="s">
        <v>302</v>
      </c>
      <c r="F20" s="163">
        <f t="shared" si="3"/>
        <v>4</v>
      </c>
      <c r="G20" s="183">
        <f t="shared" si="2"/>
        <v>5</v>
      </c>
      <c r="H20" s="159"/>
      <c r="I20" s="158"/>
      <c r="J20" s="158"/>
      <c r="K20" s="158"/>
      <c r="L20" s="179"/>
      <c r="M20" s="152"/>
      <c r="N20" s="139"/>
      <c r="O20" s="139"/>
      <c r="P20" s="139"/>
      <c r="Q20" s="140"/>
      <c r="R20" s="185">
        <v>2</v>
      </c>
      <c r="S20" s="158">
        <v>0</v>
      </c>
      <c r="T20" s="158">
        <v>2</v>
      </c>
      <c r="U20" s="158" t="s">
        <v>18</v>
      </c>
      <c r="V20" s="179">
        <v>5</v>
      </c>
      <c r="W20" s="159"/>
      <c r="X20" s="158"/>
      <c r="Y20" s="158"/>
      <c r="Z20" s="158"/>
      <c r="AA20" s="140"/>
      <c r="AC20" s="273">
        <f>A12</f>
        <v>6</v>
      </c>
      <c r="AD20" s="268" t="str">
        <f>B12</f>
        <v>NKXHT1HMNF</v>
      </c>
    </row>
    <row r="21" spans="1:33" s="160" customFormat="1" ht="15" customHeight="1" x14ac:dyDescent="0.3">
      <c r="A21" s="155">
        <v>15</v>
      </c>
      <c r="B21" s="199" t="s">
        <v>343</v>
      </c>
      <c r="C21" s="156" t="s">
        <v>344</v>
      </c>
      <c r="D21" s="156" t="s">
        <v>329</v>
      </c>
      <c r="E21" s="256" t="s">
        <v>295</v>
      </c>
      <c r="F21" s="163">
        <f>SUM(H21:J21)+SUM(M21:O21)+SUM(R21:T21)+SUM(W21:Y21)</f>
        <v>4</v>
      </c>
      <c r="G21" s="183">
        <f>L21+Q21+V21+AA21</f>
        <v>5</v>
      </c>
      <c r="H21" s="159"/>
      <c r="I21" s="158"/>
      <c r="J21" s="158"/>
      <c r="K21" s="158"/>
      <c r="L21" s="179"/>
      <c r="M21" s="152"/>
      <c r="N21" s="139"/>
      <c r="O21" s="139"/>
      <c r="P21" s="139"/>
      <c r="Q21" s="140"/>
      <c r="R21" s="174">
        <v>2</v>
      </c>
      <c r="S21" s="139">
        <v>0</v>
      </c>
      <c r="T21" s="139">
        <v>2</v>
      </c>
      <c r="U21" s="139" t="s">
        <v>18</v>
      </c>
      <c r="V21" s="140">
        <v>5</v>
      </c>
      <c r="W21" s="159"/>
      <c r="X21" s="158"/>
      <c r="Y21" s="158"/>
      <c r="Z21" s="158"/>
      <c r="AA21" s="140"/>
      <c r="AC21" s="273">
        <f>A16</f>
        <v>10</v>
      </c>
      <c r="AD21" s="268" t="str">
        <f>B16</f>
        <v>NKXHH1HMNF</v>
      </c>
      <c r="AE21" s="160" t="s">
        <v>324</v>
      </c>
      <c r="AF21" s="160" t="s">
        <v>345</v>
      </c>
      <c r="AG21" s="160" t="s">
        <v>299</v>
      </c>
    </row>
    <row r="22" spans="1:33" s="160" customFormat="1" ht="15" customHeight="1" x14ac:dyDescent="0.3">
      <c r="A22" s="155"/>
      <c r="B22" s="199"/>
      <c r="C22" s="301" t="s">
        <v>346</v>
      </c>
      <c r="D22" s="302"/>
      <c r="E22" s="303"/>
      <c r="F22" s="294"/>
      <c r="G22" s="304"/>
      <c r="H22" s="305"/>
      <c r="I22" s="306"/>
      <c r="J22" s="306"/>
      <c r="K22" s="306"/>
      <c r="L22" s="307"/>
      <c r="M22" s="305"/>
      <c r="N22" s="306"/>
      <c r="O22" s="306"/>
      <c r="P22" s="306"/>
      <c r="Q22" s="307"/>
      <c r="R22" s="308"/>
      <c r="S22" s="306"/>
      <c r="T22" s="306"/>
      <c r="U22" s="306"/>
      <c r="V22" s="307"/>
      <c r="W22" s="305"/>
      <c r="X22" s="306"/>
      <c r="Y22" s="306"/>
      <c r="Z22" s="306"/>
      <c r="AA22" s="307"/>
      <c r="AB22" s="288"/>
      <c r="AC22" s="309"/>
      <c r="AD22" s="310" t="s">
        <v>335</v>
      </c>
    </row>
    <row r="23" spans="1:33" s="160" customFormat="1" ht="15" customHeight="1" x14ac:dyDescent="0.3">
      <c r="A23" s="155"/>
      <c r="B23" s="199"/>
      <c r="C23" s="291" t="s">
        <v>347</v>
      </c>
      <c r="D23" s="311"/>
      <c r="E23" s="312"/>
      <c r="F23" s="294">
        <f>SUM(F24:F28)</f>
        <v>20</v>
      </c>
      <c r="G23" s="295">
        <f>SUM(G24:G28)</f>
        <v>25</v>
      </c>
      <c r="H23" s="296">
        <f>SUM(H24:H28)</f>
        <v>0</v>
      </c>
      <c r="I23" s="296">
        <f>SUM(I24:I28)</f>
        <v>0</v>
      </c>
      <c r="J23" s="296">
        <f>SUM(J24:J28)</f>
        <v>0</v>
      </c>
      <c r="K23" s="297"/>
      <c r="L23" s="298">
        <f>SUM(L24:L28)</f>
        <v>0</v>
      </c>
      <c r="M23" s="296">
        <f>SUM(M24:M28)</f>
        <v>2</v>
      </c>
      <c r="N23" s="296">
        <f>SUM(N24:N28)</f>
        <v>0</v>
      </c>
      <c r="O23" s="296">
        <f>SUM(O24:O28)</f>
        <v>2</v>
      </c>
      <c r="P23" s="296"/>
      <c r="Q23" s="298">
        <f>SUM(Q24:Q28)</f>
        <v>5</v>
      </c>
      <c r="R23" s="296">
        <f>SUM(R24:R28)</f>
        <v>4</v>
      </c>
      <c r="S23" s="296">
        <f>SUM(S24:S28)</f>
        <v>0</v>
      </c>
      <c r="T23" s="296">
        <f>SUM(T24:T28)</f>
        <v>4</v>
      </c>
      <c r="U23" s="296"/>
      <c r="V23" s="298">
        <f>SUM(V24:V28)</f>
        <v>10</v>
      </c>
      <c r="W23" s="296">
        <f>SUM(W24:W28)</f>
        <v>4</v>
      </c>
      <c r="X23" s="296">
        <f>SUM(X24:X28)</f>
        <v>0</v>
      </c>
      <c r="Y23" s="296">
        <f>SUM(Y24:Y28)</f>
        <v>4</v>
      </c>
      <c r="Z23" s="296"/>
      <c r="AA23" s="298">
        <f>SUM(AA24:AA28)</f>
        <v>10</v>
      </c>
      <c r="AB23" s="288"/>
      <c r="AC23" s="309"/>
      <c r="AD23" s="310" t="s">
        <v>335</v>
      </c>
    </row>
    <row r="24" spans="1:33" s="160" customFormat="1" ht="15" customHeight="1" x14ac:dyDescent="0.35">
      <c r="A24" s="206">
        <v>16</v>
      </c>
      <c r="B24" s="220" t="s">
        <v>348</v>
      </c>
      <c r="C24" s="207" t="s">
        <v>349</v>
      </c>
      <c r="D24" s="207" t="s">
        <v>350</v>
      </c>
      <c r="E24" s="257" t="s">
        <v>302</v>
      </c>
      <c r="F24" s="163">
        <f>SUM(H24:J24)+SUM(M24:O24)+SUM(R24:T24)+SUM(W24:Y24)</f>
        <v>4</v>
      </c>
      <c r="G24" s="183">
        <f>L24+Q24+V24+AA24</f>
        <v>5</v>
      </c>
      <c r="H24" s="208"/>
      <c r="I24" s="209"/>
      <c r="J24" s="209"/>
      <c r="K24" s="209"/>
      <c r="L24" s="210"/>
      <c r="M24" s="211">
        <v>2</v>
      </c>
      <c r="N24" s="212">
        <v>0</v>
      </c>
      <c r="O24" s="212">
        <v>2</v>
      </c>
      <c r="P24" s="212" t="s">
        <v>296</v>
      </c>
      <c r="Q24" s="213">
        <v>5</v>
      </c>
      <c r="R24" s="211"/>
      <c r="S24" s="212"/>
      <c r="T24" s="212"/>
      <c r="U24" s="212"/>
      <c r="V24" s="213"/>
      <c r="W24" s="208"/>
      <c r="X24" s="209"/>
      <c r="Y24" s="209"/>
      <c r="Z24" s="209"/>
      <c r="AA24" s="210"/>
      <c r="AB24" s="263"/>
      <c r="AC24" s="275">
        <f>A12</f>
        <v>6</v>
      </c>
      <c r="AD24" s="218" t="str">
        <f>B12</f>
        <v>NKXHT1HMNF</v>
      </c>
    </row>
    <row r="25" spans="1:33" s="160" customFormat="1" ht="15" customHeight="1" x14ac:dyDescent="0.35">
      <c r="A25" s="206">
        <v>17</v>
      </c>
      <c r="B25" s="220" t="s">
        <v>351</v>
      </c>
      <c r="C25" s="207" t="s">
        <v>352</v>
      </c>
      <c r="D25" s="207" t="s">
        <v>350</v>
      </c>
      <c r="E25" s="257" t="s">
        <v>302</v>
      </c>
      <c r="F25" s="163">
        <f t="shared" ref="F25:F28" si="4">SUM(H25:J25)+SUM(M25:O25)+SUM(R25:T25)+SUM(W25:Y25)</f>
        <v>4</v>
      </c>
      <c r="G25" s="183">
        <f t="shared" ref="G25:G28" si="5">L25+Q25+V25+AA25</f>
        <v>5</v>
      </c>
      <c r="H25" s="208"/>
      <c r="I25" s="209"/>
      <c r="J25" s="209"/>
      <c r="K25" s="209"/>
      <c r="L25" s="210"/>
      <c r="M25" s="211"/>
      <c r="N25" s="212"/>
      <c r="O25" s="212"/>
      <c r="P25" s="212"/>
      <c r="Q25" s="213"/>
      <c r="R25" s="211">
        <v>2</v>
      </c>
      <c r="S25" s="212">
        <v>0</v>
      </c>
      <c r="T25" s="212">
        <v>2</v>
      </c>
      <c r="U25" s="212" t="s">
        <v>18</v>
      </c>
      <c r="V25" s="213">
        <v>5</v>
      </c>
      <c r="W25" s="208"/>
      <c r="X25" s="209"/>
      <c r="Y25" s="209"/>
      <c r="Z25" s="209"/>
      <c r="AA25" s="210"/>
      <c r="AB25" s="263">
        <v>30</v>
      </c>
      <c r="AC25" s="275">
        <f>A24</f>
        <v>16</v>
      </c>
      <c r="AD25" s="218" t="str">
        <f>B24</f>
        <v>NBXNF1HMNF</v>
      </c>
    </row>
    <row r="26" spans="1:33" s="160" customFormat="1" ht="15" customHeight="1" x14ac:dyDescent="0.35">
      <c r="A26" s="206">
        <v>18</v>
      </c>
      <c r="B26" s="220" t="s">
        <v>353</v>
      </c>
      <c r="C26" s="207" t="s">
        <v>354</v>
      </c>
      <c r="D26" s="207" t="s">
        <v>320</v>
      </c>
      <c r="E26" s="257" t="s">
        <v>295</v>
      </c>
      <c r="F26" s="163">
        <f t="shared" si="4"/>
        <v>4</v>
      </c>
      <c r="G26" s="183">
        <f t="shared" si="5"/>
        <v>5</v>
      </c>
      <c r="H26" s="208"/>
      <c r="I26" s="209"/>
      <c r="J26" s="209"/>
      <c r="K26" s="209"/>
      <c r="L26" s="210"/>
      <c r="M26" s="211"/>
      <c r="N26" s="212"/>
      <c r="O26" s="212"/>
      <c r="P26" s="212"/>
      <c r="Q26" s="213"/>
      <c r="R26" s="211">
        <v>2</v>
      </c>
      <c r="S26" s="212">
        <v>0</v>
      </c>
      <c r="T26" s="212">
        <v>2</v>
      </c>
      <c r="U26" s="212" t="s">
        <v>18</v>
      </c>
      <c r="V26" s="213">
        <v>5</v>
      </c>
      <c r="W26" s="208"/>
      <c r="X26" s="209"/>
      <c r="Y26" s="209"/>
      <c r="Z26" s="209"/>
      <c r="AA26" s="210"/>
      <c r="AB26" s="263"/>
      <c r="AC26" s="275">
        <f>A13</f>
        <v>7</v>
      </c>
      <c r="AD26" s="218" t="str">
        <f>B13</f>
        <v>NSXPP1HMNF</v>
      </c>
    </row>
    <row r="27" spans="1:33" s="160" customFormat="1" ht="15" customHeight="1" x14ac:dyDescent="0.35">
      <c r="A27" s="206">
        <v>19</v>
      </c>
      <c r="B27" s="262" t="s">
        <v>355</v>
      </c>
      <c r="C27" s="207" t="s">
        <v>356</v>
      </c>
      <c r="D27" s="207" t="s">
        <v>329</v>
      </c>
      <c r="E27" s="257" t="s">
        <v>295</v>
      </c>
      <c r="F27" s="163">
        <f t="shared" si="4"/>
        <v>4</v>
      </c>
      <c r="G27" s="183">
        <f t="shared" si="5"/>
        <v>5</v>
      </c>
      <c r="H27" s="222"/>
      <c r="I27" s="223"/>
      <c r="J27" s="223"/>
      <c r="K27" s="223"/>
      <c r="L27" s="224"/>
      <c r="M27" s="225"/>
      <c r="N27" s="226"/>
      <c r="O27" s="226"/>
      <c r="P27" s="226"/>
      <c r="Q27" s="227"/>
      <c r="R27" s="225"/>
      <c r="S27" s="226"/>
      <c r="T27" s="226"/>
      <c r="U27" s="226"/>
      <c r="V27" s="227"/>
      <c r="W27" s="222">
        <v>2</v>
      </c>
      <c r="X27" s="223">
        <v>0</v>
      </c>
      <c r="Y27" s="223">
        <v>2</v>
      </c>
      <c r="Z27" s="223" t="s">
        <v>296</v>
      </c>
      <c r="AA27" s="224">
        <v>5</v>
      </c>
      <c r="AB27" s="264"/>
      <c r="AC27" s="276">
        <f>A25</f>
        <v>17</v>
      </c>
      <c r="AD27" s="228" t="str">
        <f>B25</f>
        <v>NBXNF2HMNF</v>
      </c>
    </row>
    <row r="28" spans="1:33" s="160" customFormat="1" ht="15" customHeight="1" thickBot="1" x14ac:dyDescent="0.4">
      <c r="A28" s="206">
        <v>20</v>
      </c>
      <c r="B28" s="221" t="s">
        <v>357</v>
      </c>
      <c r="C28" s="214" t="s">
        <v>358</v>
      </c>
      <c r="D28" s="214" t="s">
        <v>320</v>
      </c>
      <c r="E28" s="258" t="s">
        <v>295</v>
      </c>
      <c r="F28" s="163">
        <f t="shared" si="4"/>
        <v>4</v>
      </c>
      <c r="G28" s="183">
        <f t="shared" si="5"/>
        <v>5</v>
      </c>
      <c r="H28" s="203"/>
      <c r="I28" s="204"/>
      <c r="J28" s="204"/>
      <c r="K28" s="204"/>
      <c r="L28" s="205"/>
      <c r="M28" s="203"/>
      <c r="N28" s="204"/>
      <c r="O28" s="204"/>
      <c r="P28" s="204"/>
      <c r="Q28" s="205"/>
      <c r="R28" s="215"/>
      <c r="S28" s="216"/>
      <c r="T28" s="216"/>
      <c r="U28" s="216"/>
      <c r="V28" s="217"/>
      <c r="W28" s="215">
        <v>2</v>
      </c>
      <c r="X28" s="216">
        <v>0</v>
      </c>
      <c r="Y28" s="216">
        <v>2</v>
      </c>
      <c r="Z28" s="216" t="s">
        <v>18</v>
      </c>
      <c r="AA28" s="217">
        <v>5</v>
      </c>
      <c r="AB28" s="265"/>
      <c r="AC28" s="277">
        <f>A26</f>
        <v>18</v>
      </c>
      <c r="AD28" s="247" t="str">
        <f>B26</f>
        <v>NKXMK1HMNF</v>
      </c>
    </row>
    <row r="29" spans="1:33" s="160" customFormat="1" ht="15" customHeight="1" x14ac:dyDescent="0.3">
      <c r="A29" s="155"/>
      <c r="B29" s="199"/>
      <c r="C29" s="301" t="s">
        <v>277</v>
      </c>
      <c r="D29" s="313"/>
      <c r="E29" s="314"/>
      <c r="F29" s="294">
        <f>SUM(F30:F32)</f>
        <v>0</v>
      </c>
      <c r="G29" s="295">
        <f>SUM(G30:G32)</f>
        <v>20</v>
      </c>
      <c r="H29" s="296">
        <f>SUM(H30:H32)</f>
        <v>0</v>
      </c>
      <c r="I29" s="297">
        <f>SUM(I30:I32)</f>
        <v>0</v>
      </c>
      <c r="J29" s="297">
        <f>SUM(J30:J32)</f>
        <v>0</v>
      </c>
      <c r="K29" s="297"/>
      <c r="L29" s="298">
        <f>SUM(L30:L32)</f>
        <v>0</v>
      </c>
      <c r="M29" s="296">
        <f>SUM(M30:M32)</f>
        <v>0</v>
      </c>
      <c r="N29" s="297">
        <f>SUM(N30:N32)</f>
        <v>0</v>
      </c>
      <c r="O29" s="297">
        <f>SUM(O30:O32)</f>
        <v>0</v>
      </c>
      <c r="P29" s="297"/>
      <c r="Q29" s="298">
        <f>SUM(Q30:Q32)</f>
        <v>5</v>
      </c>
      <c r="R29" s="296">
        <f>SUM(R30:R32)</f>
        <v>0</v>
      </c>
      <c r="S29" s="297">
        <f>SUM(S30:S32)</f>
        <v>0</v>
      </c>
      <c r="T29" s="297">
        <f>SUM(T30:T32)</f>
        <v>0</v>
      </c>
      <c r="U29" s="297"/>
      <c r="V29" s="298">
        <f>SUM(V30:V32)</f>
        <v>5</v>
      </c>
      <c r="W29" s="296">
        <f>SUM(W30:W32)</f>
        <v>0</v>
      </c>
      <c r="X29" s="297">
        <f>SUM(X30:X32)</f>
        <v>0</v>
      </c>
      <c r="Y29" s="297">
        <f>SUM(Y30:Y32)</f>
        <v>0</v>
      </c>
      <c r="Z29" s="297"/>
      <c r="AA29" s="298">
        <f>SUM(AA30:AA32)</f>
        <v>10</v>
      </c>
      <c r="AB29" s="288"/>
      <c r="AC29" s="309"/>
      <c r="AD29" s="310" t="s">
        <v>335</v>
      </c>
    </row>
    <row r="30" spans="1:33" s="160" customFormat="1" ht="15" customHeight="1" x14ac:dyDescent="0.3">
      <c r="A30" s="155">
        <v>21</v>
      </c>
      <c r="B30" s="199" t="s">
        <v>359</v>
      </c>
      <c r="C30" s="156" t="s">
        <v>360</v>
      </c>
      <c r="D30" s="156" t="s">
        <v>315</v>
      </c>
      <c r="E30" s="256" t="s">
        <v>302</v>
      </c>
      <c r="F30" s="163"/>
      <c r="G30" s="183">
        <f>L30+Q30+V30+AA30</f>
        <v>5</v>
      </c>
      <c r="H30" s="152"/>
      <c r="I30" s="139"/>
      <c r="J30" s="139"/>
      <c r="K30" s="139"/>
      <c r="L30" s="140"/>
      <c r="M30" s="152"/>
      <c r="N30" s="139"/>
      <c r="O30" s="139"/>
      <c r="P30" s="139" t="s">
        <v>296</v>
      </c>
      <c r="Q30" s="140">
        <v>5</v>
      </c>
      <c r="R30" s="174"/>
      <c r="S30" s="139"/>
      <c r="T30" s="139"/>
      <c r="U30" s="139"/>
      <c r="V30" s="140"/>
      <c r="W30" s="152"/>
      <c r="X30" s="139"/>
      <c r="Y30" s="139"/>
      <c r="Z30" s="139"/>
      <c r="AA30" s="140"/>
      <c r="AC30" s="274"/>
      <c r="AD30" s="268" t="s">
        <v>335</v>
      </c>
      <c r="AE30" s="160" t="s">
        <v>361</v>
      </c>
      <c r="AF30" s="160" t="s">
        <v>362</v>
      </c>
      <c r="AG30" s="160" t="s">
        <v>299</v>
      </c>
    </row>
    <row r="31" spans="1:33" s="160" customFormat="1" ht="15" customHeight="1" x14ac:dyDescent="0.3">
      <c r="A31" s="155">
        <v>22</v>
      </c>
      <c r="B31" s="199" t="s">
        <v>363</v>
      </c>
      <c r="C31" s="156" t="s">
        <v>364</v>
      </c>
      <c r="D31" s="156" t="s">
        <v>315</v>
      </c>
      <c r="E31" s="256" t="s">
        <v>302</v>
      </c>
      <c r="F31" s="163"/>
      <c r="G31" s="183">
        <f>L31+Q31+V31+AA31</f>
        <v>5</v>
      </c>
      <c r="H31" s="152"/>
      <c r="I31" s="139"/>
      <c r="J31" s="139"/>
      <c r="K31" s="139"/>
      <c r="L31" s="140"/>
      <c r="M31" s="152"/>
      <c r="N31" s="139"/>
      <c r="O31" s="139"/>
      <c r="P31" s="139"/>
      <c r="Q31" s="140"/>
      <c r="R31" s="174"/>
      <c r="S31" s="139"/>
      <c r="T31" s="139"/>
      <c r="U31" s="139" t="s">
        <v>296</v>
      </c>
      <c r="V31" s="140">
        <v>5</v>
      </c>
      <c r="W31" s="152"/>
      <c r="X31" s="139"/>
      <c r="Y31" s="139"/>
      <c r="Z31" s="139"/>
      <c r="AA31" s="140"/>
      <c r="AC31" s="273">
        <f>A30</f>
        <v>21</v>
      </c>
      <c r="AD31" s="268" t="str">
        <f>B30</f>
        <v>NDDDM1HMNF</v>
      </c>
      <c r="AE31" s="160" t="s">
        <v>361</v>
      </c>
      <c r="AF31" s="160" t="s">
        <v>365</v>
      </c>
      <c r="AG31" s="160" t="s">
        <v>299</v>
      </c>
    </row>
    <row r="32" spans="1:33" s="160" customFormat="1" ht="15" customHeight="1" x14ac:dyDescent="0.3">
      <c r="A32" s="155">
        <v>23</v>
      </c>
      <c r="B32" s="199" t="s">
        <v>366</v>
      </c>
      <c r="C32" s="156" t="s">
        <v>367</v>
      </c>
      <c r="D32" s="156" t="s">
        <v>315</v>
      </c>
      <c r="E32" s="256" t="s">
        <v>302</v>
      </c>
      <c r="F32" s="163"/>
      <c r="G32" s="183">
        <f>L32+Q32+V32+AA32</f>
        <v>10</v>
      </c>
      <c r="H32" s="152"/>
      <c r="I32" s="139"/>
      <c r="J32" s="139"/>
      <c r="K32" s="139"/>
      <c r="L32" s="140"/>
      <c r="M32" s="152"/>
      <c r="N32" s="139"/>
      <c r="O32" s="139"/>
      <c r="P32" s="139"/>
      <c r="Q32" s="140"/>
      <c r="R32" s="174"/>
      <c r="S32" s="139"/>
      <c r="T32" s="139"/>
      <c r="U32" s="139"/>
      <c r="V32" s="140"/>
      <c r="W32" s="152"/>
      <c r="X32" s="139"/>
      <c r="Y32" s="139"/>
      <c r="Z32" s="139" t="s">
        <v>296</v>
      </c>
      <c r="AA32" s="140">
        <v>10</v>
      </c>
      <c r="AC32" s="273">
        <f>A31</f>
        <v>22</v>
      </c>
      <c r="AD32" s="268" t="str">
        <f>B31</f>
        <v>NDDDM2HMNF</v>
      </c>
      <c r="AE32" s="160" t="s">
        <v>361</v>
      </c>
      <c r="AF32" s="167" t="s">
        <v>368</v>
      </c>
      <c r="AG32" s="160" t="s">
        <v>299</v>
      </c>
    </row>
    <row r="33" spans="1:33" s="160" customFormat="1" ht="15" customHeight="1" x14ac:dyDescent="0.3">
      <c r="A33" s="155"/>
      <c r="B33" s="199"/>
      <c r="C33" s="301" t="s">
        <v>369</v>
      </c>
      <c r="D33" s="302"/>
      <c r="E33" s="303"/>
      <c r="F33" s="294">
        <v>1</v>
      </c>
      <c r="G33" s="295">
        <v>0</v>
      </c>
      <c r="H33" s="296">
        <v>0</v>
      </c>
      <c r="I33" s="297">
        <v>1</v>
      </c>
      <c r="J33" s="297">
        <v>0</v>
      </c>
      <c r="K33" s="297"/>
      <c r="L33" s="298">
        <v>0</v>
      </c>
      <c r="M33" s="296">
        <v>0</v>
      </c>
      <c r="N33" s="297">
        <v>0</v>
      </c>
      <c r="O33" s="297">
        <v>0</v>
      </c>
      <c r="P33" s="297"/>
      <c r="Q33" s="298">
        <v>0</v>
      </c>
      <c r="R33" s="296">
        <v>0</v>
      </c>
      <c r="S33" s="297">
        <v>0</v>
      </c>
      <c r="T33" s="297">
        <v>0</v>
      </c>
      <c r="U33" s="297"/>
      <c r="V33" s="298">
        <v>0</v>
      </c>
      <c r="W33" s="296">
        <v>0</v>
      </c>
      <c r="X33" s="297">
        <v>0</v>
      </c>
      <c r="Y33" s="297">
        <v>0</v>
      </c>
      <c r="Z33" s="297"/>
      <c r="AA33" s="298">
        <v>0</v>
      </c>
      <c r="AB33" s="288"/>
      <c r="AC33" s="309"/>
      <c r="AD33" s="310"/>
    </row>
    <row r="34" spans="1:33" s="160" customFormat="1" ht="15" customHeight="1" x14ac:dyDescent="0.3">
      <c r="A34" s="155"/>
      <c r="B34" s="199" t="s">
        <v>370</v>
      </c>
      <c r="C34" s="156" t="s">
        <v>371</v>
      </c>
      <c r="D34" s="318" t="s">
        <v>394</v>
      </c>
      <c r="E34" s="256" t="s">
        <v>398</v>
      </c>
      <c r="F34" s="163"/>
      <c r="G34" s="183"/>
      <c r="H34" s="152">
        <v>0</v>
      </c>
      <c r="I34" s="139">
        <v>1</v>
      </c>
      <c r="J34" s="139">
        <v>0</v>
      </c>
      <c r="K34" s="139" t="s">
        <v>372</v>
      </c>
      <c r="L34" s="140">
        <v>0</v>
      </c>
      <c r="M34" s="152"/>
      <c r="N34" s="139"/>
      <c r="O34" s="139"/>
      <c r="P34" s="139"/>
      <c r="Q34" s="140"/>
      <c r="R34" s="174"/>
      <c r="S34" s="139"/>
      <c r="T34" s="139"/>
      <c r="U34" s="139"/>
      <c r="V34" s="140"/>
      <c r="W34" s="152"/>
      <c r="X34" s="139"/>
      <c r="Y34" s="139"/>
      <c r="Z34" s="139"/>
      <c r="AA34" s="140"/>
      <c r="AC34" s="273"/>
      <c r="AD34" s="268"/>
      <c r="AF34" s="167"/>
    </row>
    <row r="35" spans="1:33" s="160" customFormat="1" ht="15" customHeight="1" x14ac:dyDescent="0.35">
      <c r="A35" s="155"/>
      <c r="B35" s="199"/>
      <c r="C35" s="291" t="s">
        <v>373</v>
      </c>
      <c r="D35" s="311"/>
      <c r="E35" s="312"/>
      <c r="F35" s="294">
        <v>8</v>
      </c>
      <c r="G35" s="295">
        <v>10</v>
      </c>
      <c r="H35" s="296"/>
      <c r="I35" s="297"/>
      <c r="J35" s="297"/>
      <c r="K35" s="297"/>
      <c r="L35" s="298">
        <f>SUM(L36:L40)</f>
        <v>0</v>
      </c>
      <c r="M35" s="296"/>
      <c r="N35" s="297"/>
      <c r="O35" s="297"/>
      <c r="P35" s="297"/>
      <c r="Q35" s="298">
        <v>0</v>
      </c>
      <c r="R35" s="294"/>
      <c r="S35" s="297"/>
      <c r="T35" s="297"/>
      <c r="U35" s="297"/>
      <c r="V35" s="298">
        <v>0</v>
      </c>
      <c r="W35" s="296">
        <v>4</v>
      </c>
      <c r="X35" s="297">
        <v>0</v>
      </c>
      <c r="Y35" s="297">
        <v>4</v>
      </c>
      <c r="Z35" s="297" t="s">
        <v>296</v>
      </c>
      <c r="AA35" s="297">
        <v>10</v>
      </c>
      <c r="AB35" s="288"/>
      <c r="AC35" s="309"/>
      <c r="AD35" s="315"/>
    </row>
    <row r="36" spans="1:33" s="166" customFormat="1" ht="15" customHeight="1" x14ac:dyDescent="0.35">
      <c r="A36" s="155">
        <v>24</v>
      </c>
      <c r="B36" s="200" t="s">
        <v>374</v>
      </c>
      <c r="C36" s="316" t="s">
        <v>375</v>
      </c>
      <c r="D36" s="251" t="s">
        <v>376</v>
      </c>
      <c r="E36" s="259" t="s">
        <v>302</v>
      </c>
      <c r="F36" s="163"/>
      <c r="G36" s="183"/>
      <c r="H36" s="186"/>
      <c r="I36" s="187"/>
      <c r="J36" s="187"/>
      <c r="K36" s="187"/>
      <c r="L36" s="188"/>
      <c r="M36" s="186"/>
      <c r="N36" s="187"/>
      <c r="O36" s="187"/>
      <c r="P36" s="187"/>
      <c r="Q36" s="188"/>
      <c r="R36" s="193"/>
      <c r="S36" s="187"/>
      <c r="T36" s="187"/>
      <c r="U36" s="187"/>
      <c r="V36" s="188"/>
      <c r="W36" s="230">
        <v>1</v>
      </c>
      <c r="X36" s="231">
        <v>0</v>
      </c>
      <c r="Y36" s="231">
        <v>2</v>
      </c>
      <c r="Z36" s="231" t="s">
        <v>296</v>
      </c>
      <c r="AA36" s="140">
        <v>5</v>
      </c>
      <c r="AB36" s="160"/>
      <c r="AC36" s="278"/>
      <c r="AD36" s="269"/>
      <c r="AE36" s="160" t="s">
        <v>377</v>
      </c>
      <c r="AF36" s="160" t="s">
        <v>378</v>
      </c>
      <c r="AG36" s="160" t="s">
        <v>299</v>
      </c>
    </row>
    <row r="37" spans="1:33" s="166" customFormat="1" ht="15" customHeight="1" x14ac:dyDescent="0.35">
      <c r="A37" s="155">
        <v>25</v>
      </c>
      <c r="B37" s="200" t="s">
        <v>379</v>
      </c>
      <c r="C37" s="316" t="s">
        <v>380</v>
      </c>
      <c r="D37" s="251" t="s">
        <v>350</v>
      </c>
      <c r="E37" s="259" t="s">
        <v>302</v>
      </c>
      <c r="F37" s="163"/>
      <c r="G37" s="183"/>
      <c r="H37" s="186"/>
      <c r="I37" s="187"/>
      <c r="J37" s="187"/>
      <c r="K37" s="187"/>
      <c r="L37" s="188"/>
      <c r="M37" s="186"/>
      <c r="N37" s="187"/>
      <c r="O37" s="187"/>
      <c r="P37" s="187"/>
      <c r="Q37" s="188"/>
      <c r="R37" s="186"/>
      <c r="S37" s="187"/>
      <c r="T37" s="187"/>
      <c r="U37" s="187"/>
      <c r="V37" s="188"/>
      <c r="W37" s="230">
        <v>2</v>
      </c>
      <c r="X37" s="231">
        <v>0</v>
      </c>
      <c r="Y37" s="231">
        <v>1</v>
      </c>
      <c r="Z37" s="231" t="s">
        <v>296</v>
      </c>
      <c r="AA37" s="140">
        <v>4</v>
      </c>
      <c r="AB37" s="160"/>
      <c r="AC37" s="278"/>
      <c r="AD37" s="269"/>
      <c r="AE37" s="160"/>
      <c r="AF37" s="160"/>
      <c r="AG37" s="160"/>
    </row>
    <row r="38" spans="1:33" s="160" customFormat="1" ht="15" customHeight="1" x14ac:dyDescent="0.35">
      <c r="A38" s="155">
        <v>26</v>
      </c>
      <c r="B38" s="199" t="s">
        <v>381</v>
      </c>
      <c r="C38" s="317" t="s">
        <v>382</v>
      </c>
      <c r="D38" s="251" t="s">
        <v>402</v>
      </c>
      <c r="E38" s="259" t="s">
        <v>295</v>
      </c>
      <c r="F38" s="163"/>
      <c r="G38" s="183"/>
      <c r="H38" s="186"/>
      <c r="I38" s="187"/>
      <c r="J38" s="187"/>
      <c r="K38" s="187"/>
      <c r="L38" s="188"/>
      <c r="M38" s="189"/>
      <c r="N38" s="190"/>
      <c r="O38" s="190"/>
      <c r="P38" s="190"/>
      <c r="Q38" s="191"/>
      <c r="R38" s="189"/>
      <c r="S38" s="190"/>
      <c r="T38" s="190"/>
      <c r="U38" s="190"/>
      <c r="V38" s="191"/>
      <c r="W38" s="230">
        <v>2</v>
      </c>
      <c r="X38" s="230">
        <v>0</v>
      </c>
      <c r="Y38" s="230">
        <v>2</v>
      </c>
      <c r="Z38" s="230" t="s">
        <v>296</v>
      </c>
      <c r="AA38" s="140">
        <v>5</v>
      </c>
      <c r="AC38" s="278"/>
      <c r="AD38" s="270"/>
    </row>
    <row r="39" spans="1:33" s="160" customFormat="1" ht="15" customHeight="1" x14ac:dyDescent="0.35">
      <c r="A39" s="155">
        <v>27</v>
      </c>
      <c r="B39" s="199" t="s">
        <v>383</v>
      </c>
      <c r="C39" s="317" t="s">
        <v>384</v>
      </c>
      <c r="D39" s="251" t="s">
        <v>350</v>
      </c>
      <c r="E39" s="259" t="s">
        <v>302</v>
      </c>
      <c r="F39" s="163"/>
      <c r="G39" s="183"/>
      <c r="H39" s="152"/>
      <c r="I39" s="139"/>
      <c r="J39" s="139"/>
      <c r="K39" s="139"/>
      <c r="L39" s="140"/>
      <c r="M39" s="159"/>
      <c r="N39" s="158"/>
      <c r="O39" s="158"/>
      <c r="P39" s="158"/>
      <c r="Q39" s="179"/>
      <c r="R39" s="159"/>
      <c r="S39" s="158"/>
      <c r="T39" s="158"/>
      <c r="U39" s="158"/>
      <c r="V39" s="179"/>
      <c r="W39" s="230">
        <v>0</v>
      </c>
      <c r="X39" s="230">
        <v>0</v>
      </c>
      <c r="Y39" s="230">
        <v>2</v>
      </c>
      <c r="Z39" s="230" t="s">
        <v>296</v>
      </c>
      <c r="AA39" s="140">
        <v>4</v>
      </c>
      <c r="AC39" s="274"/>
      <c r="AD39" s="267"/>
      <c r="AE39" s="160" t="s">
        <v>385</v>
      </c>
      <c r="AF39" s="160" t="s">
        <v>386</v>
      </c>
      <c r="AG39" s="160" t="s">
        <v>299</v>
      </c>
    </row>
    <row r="40" spans="1:33" s="160" customFormat="1" ht="15" customHeight="1" thickBot="1" x14ac:dyDescent="0.35">
      <c r="A40" s="155">
        <v>28</v>
      </c>
      <c r="B40" s="201" t="s">
        <v>387</v>
      </c>
      <c r="C40" s="229" t="s">
        <v>344</v>
      </c>
      <c r="D40" s="252" t="s">
        <v>403</v>
      </c>
      <c r="E40" s="260" t="s">
        <v>302</v>
      </c>
      <c r="F40" s="261"/>
      <c r="G40" s="236"/>
      <c r="H40" s="234"/>
      <c r="I40" s="235"/>
      <c r="J40" s="235"/>
      <c r="K40" s="235"/>
      <c r="L40" s="236"/>
      <c r="M40" s="237"/>
      <c r="N40" s="237"/>
      <c r="O40" s="237"/>
      <c r="P40" s="237"/>
      <c r="Q40" s="236"/>
      <c r="R40" s="237"/>
      <c r="S40" s="237"/>
      <c r="T40" s="237"/>
      <c r="U40" s="237"/>
      <c r="V40" s="236"/>
      <c r="W40" s="232">
        <v>2</v>
      </c>
      <c r="X40" s="233">
        <v>0</v>
      </c>
      <c r="Y40" s="233">
        <v>1</v>
      </c>
      <c r="Z40" s="233" t="s">
        <v>296</v>
      </c>
      <c r="AA40" s="236">
        <v>4</v>
      </c>
      <c r="AC40" s="279"/>
      <c r="AD40" s="271"/>
      <c r="AE40" s="3"/>
      <c r="AF40" s="3"/>
    </row>
    <row r="41" spans="1:33" s="160" customFormat="1" ht="10.9" thickTop="1" thickBot="1" x14ac:dyDescent="0.4">
      <c r="A41" s="146"/>
      <c r="B41" s="168"/>
      <c r="C41" s="157"/>
      <c r="D41" s="250"/>
      <c r="E41" s="194"/>
      <c r="F41" s="194"/>
      <c r="G41" s="194"/>
      <c r="H41" s="146"/>
      <c r="I41" s="146"/>
      <c r="J41" s="146"/>
      <c r="K41" s="146"/>
      <c r="L41" s="219"/>
      <c r="M41" s="146"/>
      <c r="N41" s="146"/>
      <c r="O41" s="146"/>
      <c r="P41" s="146"/>
      <c r="Q41" s="219"/>
      <c r="R41" s="146"/>
      <c r="S41" s="146"/>
      <c r="T41" s="146"/>
      <c r="U41" s="146"/>
      <c r="V41" s="219"/>
      <c r="W41" s="146"/>
      <c r="X41" s="146"/>
      <c r="Y41" s="146"/>
      <c r="Z41" s="146"/>
      <c r="AA41" s="146"/>
      <c r="AC41" s="146"/>
      <c r="AD41" s="146"/>
    </row>
    <row r="42" spans="1:33" s="160" customFormat="1" ht="15" customHeight="1" x14ac:dyDescent="0.35">
      <c r="A42" s="146"/>
      <c r="B42" s="146"/>
      <c r="C42" s="169" t="s">
        <v>388</v>
      </c>
      <c r="D42" s="169"/>
      <c r="E42" s="195"/>
      <c r="F42" s="195"/>
      <c r="G42" s="195"/>
      <c r="H42" s="170"/>
      <c r="I42" s="171"/>
      <c r="J42" s="171"/>
      <c r="K42" s="171">
        <f>SUM(K43:K44)</f>
        <v>6</v>
      </c>
      <c r="L42" s="172"/>
      <c r="M42" s="181"/>
      <c r="N42" s="171"/>
      <c r="O42" s="171"/>
      <c r="P42" s="171">
        <f>SUM(P43:P44)</f>
        <v>6</v>
      </c>
      <c r="Q42" s="172"/>
      <c r="R42" s="170"/>
      <c r="S42" s="171"/>
      <c r="T42" s="171"/>
      <c r="U42" s="171">
        <f>SUM(U43:U44)</f>
        <v>6</v>
      </c>
      <c r="V42" s="172"/>
      <c r="W42" s="181"/>
      <c r="X42" s="171"/>
      <c r="Y42" s="171"/>
      <c r="Z42" s="171">
        <f>SUM(Z43:Z44)</f>
        <v>5</v>
      </c>
      <c r="AA42" s="172"/>
      <c r="AB42" s="172"/>
      <c r="AC42" s="172"/>
      <c r="AD42" s="146"/>
    </row>
    <row r="43" spans="1:33" s="160" customFormat="1" ht="15" customHeight="1" x14ac:dyDescent="0.35">
      <c r="A43" s="146"/>
      <c r="B43" s="146"/>
      <c r="C43" s="173" t="s">
        <v>389</v>
      </c>
      <c r="D43" s="173"/>
      <c r="E43" s="196"/>
      <c r="F43" s="196"/>
      <c r="G43" s="196"/>
      <c r="H43" s="174"/>
      <c r="I43" s="139"/>
      <c r="J43" s="139"/>
      <c r="K43" s="139">
        <f>COUNTIF(K6:K32,"v")</f>
        <v>4</v>
      </c>
      <c r="L43" s="140"/>
      <c r="M43" s="152"/>
      <c r="N43" s="139"/>
      <c r="O43" s="139"/>
      <c r="P43" s="139">
        <f>COUNTIF(P6:P32,"v")</f>
        <v>1</v>
      </c>
      <c r="Q43" s="140"/>
      <c r="R43" s="174"/>
      <c r="S43" s="139"/>
      <c r="T43" s="139"/>
      <c r="U43" s="139">
        <f>COUNTIF(U6:U32,"v")</f>
        <v>4</v>
      </c>
      <c r="V43" s="140"/>
      <c r="W43" s="152"/>
      <c r="X43" s="139"/>
      <c r="Y43" s="139"/>
      <c r="Z43" s="139">
        <f>COUNTIF(Z6:Z32,"v")</f>
        <v>1</v>
      </c>
      <c r="AA43" s="140"/>
      <c r="AB43" s="140"/>
      <c r="AC43" s="140"/>
      <c r="AD43" s="146"/>
    </row>
    <row r="44" spans="1:33" s="160" customFormat="1" ht="15" customHeight="1" x14ac:dyDescent="0.35">
      <c r="A44" s="146"/>
      <c r="B44" s="146"/>
      <c r="C44" s="173" t="s">
        <v>390</v>
      </c>
      <c r="D44" s="173"/>
      <c r="E44" s="196"/>
      <c r="F44" s="196"/>
      <c r="G44" s="196"/>
      <c r="H44" s="174"/>
      <c r="I44" s="139"/>
      <c r="J44" s="139"/>
      <c r="K44" s="139">
        <f>COUNTIF(K6:K32,"é")</f>
        <v>2</v>
      </c>
      <c r="L44" s="140"/>
      <c r="M44" s="152"/>
      <c r="N44" s="139"/>
      <c r="O44" s="139"/>
      <c r="P44" s="139">
        <f>COUNTIF(P6:P32,"é")</f>
        <v>5</v>
      </c>
      <c r="Q44" s="140"/>
      <c r="R44" s="174"/>
      <c r="S44" s="139"/>
      <c r="T44" s="139"/>
      <c r="U44" s="139">
        <f>COUNTIF(U6:U32,"é")</f>
        <v>2</v>
      </c>
      <c r="V44" s="140"/>
      <c r="W44" s="152"/>
      <c r="X44" s="139"/>
      <c r="Y44" s="139"/>
      <c r="Z44" s="139">
        <f>COUNTIF(Z6:Z32,"é")+2</f>
        <v>4</v>
      </c>
      <c r="AA44" s="140"/>
      <c r="AB44" s="140"/>
      <c r="AC44" s="140"/>
      <c r="AD44" s="146"/>
    </row>
    <row r="45" spans="1:33" s="160" customFormat="1" ht="15" customHeight="1" x14ac:dyDescent="0.35">
      <c r="A45" s="146"/>
      <c r="B45" s="146"/>
      <c r="C45" s="173"/>
      <c r="D45" s="173"/>
      <c r="E45" s="196"/>
      <c r="F45" s="196"/>
      <c r="G45" s="196"/>
      <c r="H45" s="175"/>
      <c r="I45" s="176"/>
      <c r="J45" s="176"/>
      <c r="K45" s="176"/>
      <c r="L45" s="177"/>
      <c r="M45" s="182"/>
      <c r="N45" s="176"/>
      <c r="O45" s="176"/>
      <c r="P45" s="176"/>
      <c r="Q45" s="177"/>
      <c r="R45" s="175"/>
      <c r="S45" s="176"/>
      <c r="T45" s="176"/>
      <c r="U45" s="176"/>
      <c r="V45" s="177"/>
      <c r="W45" s="182"/>
      <c r="X45" s="176"/>
      <c r="Y45" s="176"/>
      <c r="Z45" s="176"/>
      <c r="AA45" s="177"/>
      <c r="AB45" s="177"/>
      <c r="AC45" s="140"/>
      <c r="AD45" s="146"/>
    </row>
    <row r="46" spans="1:33" s="160" customFormat="1" ht="15" customHeight="1" x14ac:dyDescent="0.35">
      <c r="A46" s="146"/>
      <c r="B46" s="146"/>
      <c r="C46" s="173" t="s">
        <v>391</v>
      </c>
      <c r="D46" s="173"/>
      <c r="E46" s="196"/>
      <c r="F46" s="196">
        <f>F5+F10+F29+F35</f>
        <v>60</v>
      </c>
      <c r="G46" s="196">
        <f>G5+G10+G29+G35</f>
        <v>95</v>
      </c>
      <c r="H46" s="174">
        <f>H5+H10+H29+H35</f>
        <v>11</v>
      </c>
      <c r="I46" s="139">
        <f>I5+I10+I29+I35</f>
        <v>3</v>
      </c>
      <c r="J46" s="139">
        <f>J5+J10+J29+J35</f>
        <v>12</v>
      </c>
      <c r="K46" s="139"/>
      <c r="L46" s="140">
        <f>L5+L10+L29+L35</f>
        <v>30</v>
      </c>
      <c r="M46" s="152">
        <f>M5+M10+M29+M35</f>
        <v>7</v>
      </c>
      <c r="N46" s="139">
        <f>N5+N10+N29+N35</f>
        <v>1</v>
      </c>
      <c r="O46" s="139">
        <f>O5+O10+O29+O35</f>
        <v>6</v>
      </c>
      <c r="P46" s="139"/>
      <c r="Q46" s="140">
        <f>Q5+Q10+Q29+Q35</f>
        <v>25</v>
      </c>
      <c r="R46" s="174">
        <f>R5+R10+R29+R35</f>
        <v>6</v>
      </c>
      <c r="S46" s="139">
        <f>S5+S10+S29+S35</f>
        <v>0</v>
      </c>
      <c r="T46" s="139">
        <f>T5+T10+T29+T35</f>
        <v>6</v>
      </c>
      <c r="U46" s="139"/>
      <c r="V46" s="140">
        <f>V5+V10+V29+V35</f>
        <v>20</v>
      </c>
      <c r="W46" s="152">
        <f>W5+W10+W29+W35</f>
        <v>4</v>
      </c>
      <c r="X46" s="139">
        <f>X5+X10+X29+X35</f>
        <v>0</v>
      </c>
      <c r="Y46" s="139">
        <f>Y5+Y10+Y29+Y35</f>
        <v>4</v>
      </c>
      <c r="Z46" s="139"/>
      <c r="AA46" s="140">
        <f>AA5+AA10+AA29+AA35</f>
        <v>20</v>
      </c>
      <c r="AB46" s="142" t="e">
        <f>+AB35+AB29+AB22+AB10+#REF!+AB5</f>
        <v>#REF!</v>
      </c>
      <c r="AC46" s="142">
        <f>L46+Q46+V46+AA46</f>
        <v>95</v>
      </c>
      <c r="AD46" s="146"/>
    </row>
    <row r="47" spans="1:33" s="160" customFormat="1" ht="15" customHeight="1" thickBot="1" x14ac:dyDescent="0.4">
      <c r="A47" s="146"/>
      <c r="B47" s="146"/>
      <c r="C47" s="238" t="s">
        <v>392</v>
      </c>
      <c r="D47" s="238"/>
      <c r="E47" s="239"/>
      <c r="F47" s="239">
        <f>F5+F10+F23+F29+F35</f>
        <v>80</v>
      </c>
      <c r="G47" s="239">
        <f>G5+G10+G23+G29+G35</f>
        <v>120</v>
      </c>
      <c r="H47" s="240">
        <f>+H5+H10+H23+H29+H35</f>
        <v>11</v>
      </c>
      <c r="I47" s="241">
        <f>+I5+I10+I23+I29+I35</f>
        <v>3</v>
      </c>
      <c r="J47" s="241">
        <f>+J5+J10+J23+J29+J35</f>
        <v>12</v>
      </c>
      <c r="K47" s="241"/>
      <c r="L47" s="242">
        <f>+L5+L10+L23+L29+L35</f>
        <v>30</v>
      </c>
      <c r="M47" s="243">
        <f>+M5+M10+M23+M29+M35</f>
        <v>9</v>
      </c>
      <c r="N47" s="241">
        <f>+N5+N10+N23+N29+N35</f>
        <v>1</v>
      </c>
      <c r="O47" s="241">
        <f>+O5+O10+O23+O29+O35</f>
        <v>8</v>
      </c>
      <c r="P47" s="241"/>
      <c r="Q47" s="242">
        <f>+Q5+Q10+Q23+Q29+Q35</f>
        <v>30</v>
      </c>
      <c r="R47" s="240">
        <f>+R5+R10+R23+R29+R35</f>
        <v>10</v>
      </c>
      <c r="S47" s="241">
        <f>+S5+S10+S23+S29+S35</f>
        <v>0</v>
      </c>
      <c r="T47" s="241">
        <f>+T5+T10+T23+T29+T35</f>
        <v>10</v>
      </c>
      <c r="U47" s="241"/>
      <c r="V47" s="242">
        <f>+V5+V10+V23+V29+V35</f>
        <v>30</v>
      </c>
      <c r="W47" s="243">
        <f>+W5+W10+W23+W29+W35</f>
        <v>8</v>
      </c>
      <c r="X47" s="241">
        <f>+X5+X10+X23+X29+X35</f>
        <v>0</v>
      </c>
      <c r="Y47" s="241">
        <f>+Y5+Y10+Y23+Y29+Y35</f>
        <v>8</v>
      </c>
      <c r="Z47" s="241"/>
      <c r="AA47" s="242">
        <f>+AA5+AA10+AA23+AA29+AA35</f>
        <v>30</v>
      </c>
      <c r="AB47" s="244" t="e">
        <f>+AB5+#REF!+AB10+#REF!+AB29+AB35</f>
        <v>#REF!</v>
      </c>
      <c r="AC47" s="244">
        <f>L47+Q47+V47+AA47</f>
        <v>120</v>
      </c>
      <c r="AD47" s="146"/>
    </row>
    <row r="48" spans="1:33" s="160" customFormat="1" x14ac:dyDescent="0.35">
      <c r="A48" s="146"/>
      <c r="B48" s="146"/>
      <c r="E48" s="146"/>
      <c r="F48" s="146"/>
      <c r="G48" s="146"/>
      <c r="AC48" s="146"/>
      <c r="AD48" s="146"/>
    </row>
    <row r="49" spans="1:33" s="160" customFormat="1" x14ac:dyDescent="0.35">
      <c r="A49" s="178" t="s">
        <v>393</v>
      </c>
      <c r="B49" s="146"/>
      <c r="E49" s="146"/>
      <c r="F49" s="146"/>
      <c r="G49" s="146"/>
      <c r="AC49" s="146"/>
    </row>
    <row r="50" spans="1:33" s="160" customFormat="1" x14ac:dyDescent="0.35">
      <c r="B50" s="146"/>
      <c r="E50" s="146"/>
      <c r="F50" s="146"/>
      <c r="G50" s="146"/>
      <c r="AC50" s="146"/>
      <c r="AD50" s="146"/>
    </row>
    <row r="51" spans="1:33" s="160" customFormat="1" x14ac:dyDescent="0.35">
      <c r="A51" s="167"/>
      <c r="B51" s="146"/>
      <c r="E51" s="146"/>
      <c r="F51" s="146"/>
      <c r="G51" s="146"/>
      <c r="AC51" s="146"/>
      <c r="AD51" s="146"/>
    </row>
    <row r="52" spans="1:33" s="160" customFormat="1" x14ac:dyDescent="0.35">
      <c r="A52" s="146"/>
      <c r="B52" s="146"/>
      <c r="E52" s="146"/>
      <c r="F52" s="146"/>
      <c r="G52" s="146"/>
      <c r="AC52" s="146"/>
      <c r="AD52" s="146"/>
    </row>
    <row r="53" spans="1:33" x14ac:dyDescent="0.3">
      <c r="AG53" s="3"/>
    </row>
    <row r="54" spans="1:33" x14ac:dyDescent="0.3">
      <c r="AG54" s="3"/>
    </row>
    <row r="55" spans="1:33" x14ac:dyDescent="0.3">
      <c r="AG55" s="3"/>
    </row>
    <row r="56" spans="1:33" x14ac:dyDescent="0.3">
      <c r="AG56" s="3"/>
    </row>
    <row r="57" spans="1:33" x14ac:dyDescent="0.3">
      <c r="AG57" s="3"/>
    </row>
    <row r="58" spans="1:33" x14ac:dyDescent="0.3">
      <c r="AG58" s="3"/>
    </row>
  </sheetData>
  <mergeCells count="15">
    <mergeCell ref="H3:L3"/>
    <mergeCell ref="M3:Q3"/>
    <mergeCell ref="R3:V3"/>
    <mergeCell ref="W3:AA3"/>
    <mergeCell ref="A1:AD1"/>
    <mergeCell ref="H2:AA2"/>
    <mergeCell ref="AC2:AC3"/>
    <mergeCell ref="AD2:AD3"/>
    <mergeCell ref="A3:A4"/>
    <mergeCell ref="B3:B4"/>
    <mergeCell ref="C3:C4"/>
    <mergeCell ref="F3:F4"/>
    <mergeCell ref="G3:G4"/>
    <mergeCell ref="D3:D4"/>
    <mergeCell ref="E3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272D34-AC2E-4328-819D-603828DF4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077AC-03D9-4BCD-9A84-D7CB269C3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AD2A21-04CC-489C-9DA3-F30ECAF5107B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89a0d6c6-d406-4ea9-8149-505dbbf73136"/>
    <ds:schemaRef ds:uri="http://schemas.microsoft.com/office/2006/metadata/properties"/>
    <ds:schemaRef ds:uri="http://www.w3.org/XML/1998/namespace"/>
    <ds:schemaRef ds:uri="e3386913-36fb-4319-ad0d-41cc24f8ebdc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Szakiranyok</vt:lpstr>
      <vt:lpstr>Munka2</vt:lpstr>
      <vt:lpstr>Munka3</vt:lpstr>
      <vt:lpstr>KIB_M_MSC_NAPPALI</vt:lpstr>
    </vt:vector>
  </TitlesOfParts>
  <Manager/>
  <Company>bmf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sergyan</dc:creator>
  <cp:keywords/>
  <dc:description/>
  <cp:lastModifiedBy>Dr. Póser Valéria</cp:lastModifiedBy>
  <cp:revision/>
  <dcterms:created xsi:type="dcterms:W3CDTF">2003-09-11T11:56:33Z</dcterms:created>
  <dcterms:modified xsi:type="dcterms:W3CDTF">2024-05-29T09:03:06Z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</Properties>
</file>