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C:\Users\Bacsa_Dóri\Desktop\Nappali tantervek_honlapra\"/>
    </mc:Choice>
  </mc:AlternateContent>
  <bookViews>
    <workbookView xWindow="-105" yWindow="-105" windowWidth="21795" windowHeight="12975"/>
  </bookViews>
  <sheets>
    <sheet name="BSc F tanterv nappali 2023" sheetId="1" r:id="rId1"/>
    <sheet name="1. sz. melléklet F tanterv" sheetId="2" r:id="rId2"/>
  </sheets>
  <definedNames>
    <definedName name="_xlnm._FilterDatabase" localSheetId="1" hidden="1">'1. sz. melléklet F tanterv'!$A$6:$AT$36</definedName>
    <definedName name="_xlnm._FilterDatabase" localSheetId="0" hidden="1">'BSc F tanterv nappali 2023'!$A$6:$AT$26</definedName>
    <definedName name="_xlnm.Print_Area" localSheetId="1">'1. sz. melléklet F tanterv'!$A$55:$AT$59</definedName>
    <definedName name="_xlnm.Print_Area" localSheetId="0">'BSc F tanterv nappali 2023'!$A$1:$AT$93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5" i="1" l="1"/>
  <c r="AQ48" i="1"/>
  <c r="AN62" i="1"/>
  <c r="AI62" i="1"/>
  <c r="AD62" i="1"/>
  <c r="Y62" i="1"/>
  <c r="T62" i="1"/>
  <c r="O62" i="1"/>
  <c r="J62" i="1"/>
  <c r="AN61" i="1"/>
  <c r="AI61" i="1"/>
  <c r="AD61" i="1"/>
  <c r="Y61" i="1"/>
  <c r="T61" i="1"/>
  <c r="O61" i="1"/>
  <c r="J61" i="1"/>
  <c r="AS41" i="1"/>
  <c r="F63" i="1"/>
  <c r="E63" i="1"/>
  <c r="AR41" i="1" l="1"/>
  <c r="AQ39" i="1"/>
  <c r="AQ40" i="1"/>
  <c r="AQ41" i="1"/>
  <c r="AQ42" i="1"/>
  <c r="AQ43" i="1"/>
  <c r="AQ44" i="1"/>
  <c r="AQ45" i="1"/>
  <c r="AQ36" i="1"/>
  <c r="AQ37" i="1"/>
  <c r="AQ38" i="1"/>
  <c r="AQ29" i="1"/>
  <c r="AQ30" i="1"/>
  <c r="AQ31" i="1"/>
  <c r="AQ32" i="1"/>
  <c r="AQ33" i="1"/>
  <c r="AQ34" i="1"/>
  <c r="AQ26" i="1"/>
  <c r="AP26" i="1"/>
  <c r="AQ13" i="1" l="1"/>
  <c r="AP14" i="1"/>
  <c r="AP15" i="1"/>
  <c r="AP16" i="1"/>
  <c r="AP17" i="1"/>
  <c r="AQ17" i="1"/>
  <c r="AQ16" i="1"/>
  <c r="AQ15" i="1"/>
  <c r="AQ14" i="1"/>
  <c r="AP13" i="1"/>
  <c r="G54" i="2" l="1"/>
  <c r="F54" i="2"/>
  <c r="G53" i="2"/>
  <c r="F53" i="2"/>
  <c r="G52" i="2"/>
  <c r="F52" i="2"/>
  <c r="G51" i="2"/>
  <c r="F51" i="2"/>
  <c r="G50" i="2"/>
  <c r="G49" i="2" s="1"/>
  <c r="F50" i="2"/>
  <c r="F49" i="2" s="1"/>
  <c r="AP49" i="2"/>
  <c r="AN49" i="2"/>
  <c r="AM49" i="2"/>
  <c r="AL49" i="2"/>
  <c r="AK49" i="2"/>
  <c r="AI49" i="2"/>
  <c r="AH49" i="2"/>
  <c r="AG49" i="2"/>
  <c r="AF49" i="2"/>
  <c r="AD49" i="2"/>
  <c r="AC49" i="2"/>
  <c r="AB49" i="2"/>
  <c r="AA49" i="2"/>
  <c r="Y49" i="2"/>
  <c r="X49" i="2"/>
  <c r="W49" i="2"/>
  <c r="V49" i="2"/>
  <c r="T49" i="2"/>
  <c r="S49" i="2"/>
  <c r="R49" i="2"/>
  <c r="Q49" i="2"/>
  <c r="O49" i="2"/>
  <c r="N49" i="2"/>
  <c r="M49" i="2"/>
  <c r="L49" i="2"/>
  <c r="J49" i="2"/>
  <c r="I49" i="2"/>
  <c r="H49" i="2"/>
  <c r="G36" i="2"/>
  <c r="F36" i="2"/>
  <c r="G35" i="2"/>
  <c r="F35" i="2"/>
  <c r="G34" i="2"/>
  <c r="F34" i="2"/>
  <c r="AR33" i="2"/>
  <c r="AQ33" i="2"/>
  <c r="G33" i="2"/>
  <c r="F33" i="2"/>
  <c r="G32" i="2"/>
  <c r="F32" i="2"/>
  <c r="G31" i="2"/>
  <c r="F31" i="2"/>
  <c r="AP30" i="2"/>
  <c r="AN30" i="2"/>
  <c r="AM30" i="2"/>
  <c r="AL30" i="2"/>
  <c r="AK30" i="2"/>
  <c r="AI30" i="2"/>
  <c r="AH30" i="2"/>
  <c r="AG30" i="2"/>
  <c r="AF30" i="2"/>
  <c r="AD30" i="2"/>
  <c r="AC30" i="2"/>
  <c r="AB30" i="2"/>
  <c r="AA30" i="2"/>
  <c r="Y30" i="2"/>
  <c r="X30" i="2"/>
  <c r="W30" i="2"/>
  <c r="V30" i="2"/>
  <c r="T30" i="2"/>
  <c r="S30" i="2"/>
  <c r="R30" i="2"/>
  <c r="Q30" i="2"/>
  <c r="O30" i="2"/>
  <c r="N30" i="2"/>
  <c r="M30" i="2"/>
  <c r="L30" i="2"/>
  <c r="J30" i="2"/>
  <c r="I30" i="2"/>
  <c r="H30" i="2"/>
  <c r="G30" i="2"/>
  <c r="F30" i="2"/>
  <c r="AT29" i="2"/>
  <c r="AS29" i="2"/>
  <c r="G29" i="2"/>
  <c r="F29" i="2"/>
  <c r="G28" i="2"/>
  <c r="F28" i="2"/>
  <c r="AQ27" i="2"/>
  <c r="G27" i="2"/>
  <c r="F27" i="2"/>
  <c r="G26" i="2"/>
  <c r="F26" i="2"/>
  <c r="G25" i="2"/>
  <c r="G24" i="2" s="1"/>
  <c r="F25" i="2"/>
  <c r="AP24" i="2"/>
  <c r="AN24" i="2"/>
  <c r="AM24" i="2"/>
  <c r="AL24" i="2"/>
  <c r="AK24" i="2"/>
  <c r="AI24" i="2"/>
  <c r="AH24" i="2"/>
  <c r="AG24" i="2"/>
  <c r="AF24" i="2"/>
  <c r="AD24" i="2"/>
  <c r="AC24" i="2"/>
  <c r="AB24" i="2"/>
  <c r="AA24" i="2"/>
  <c r="Y24" i="2"/>
  <c r="X24" i="2"/>
  <c r="W24" i="2"/>
  <c r="V24" i="2"/>
  <c r="T24" i="2"/>
  <c r="S24" i="2"/>
  <c r="R24" i="2"/>
  <c r="Q24" i="2"/>
  <c r="O24" i="2"/>
  <c r="N24" i="2"/>
  <c r="M24" i="2"/>
  <c r="L24" i="2"/>
  <c r="J24" i="2"/>
  <c r="I24" i="2"/>
  <c r="H24" i="2"/>
  <c r="G23" i="2"/>
  <c r="F23" i="2"/>
  <c r="AQ22" i="2"/>
  <c r="G22" i="2"/>
  <c r="F22" i="2"/>
  <c r="AQ21" i="2"/>
  <c r="G21" i="2"/>
  <c r="F21" i="2"/>
  <c r="AQ20" i="2"/>
  <c r="G20" i="2"/>
  <c r="F20" i="2"/>
  <c r="G19" i="2"/>
  <c r="F19" i="2"/>
  <c r="F18" i="2" s="1"/>
  <c r="AP18" i="2"/>
  <c r="AN18" i="2"/>
  <c r="AM18" i="2"/>
  <c r="AL18" i="2"/>
  <c r="AK18" i="2"/>
  <c r="AI18" i="2"/>
  <c r="AH18" i="2"/>
  <c r="AG18" i="2"/>
  <c r="AF18" i="2"/>
  <c r="AD18" i="2"/>
  <c r="AC18" i="2"/>
  <c r="AB18" i="2"/>
  <c r="AA18" i="2"/>
  <c r="Y18" i="2"/>
  <c r="X18" i="2"/>
  <c r="W18" i="2"/>
  <c r="V18" i="2"/>
  <c r="T18" i="2"/>
  <c r="S18" i="2"/>
  <c r="R18" i="2"/>
  <c r="Q18" i="2"/>
  <c r="O18" i="2"/>
  <c r="N18" i="2"/>
  <c r="M18" i="2"/>
  <c r="L18" i="2"/>
  <c r="J18" i="2"/>
  <c r="I18" i="2"/>
  <c r="H18" i="2"/>
  <c r="G17" i="2"/>
  <c r="F17" i="2"/>
  <c r="AQ16" i="2"/>
  <c r="G16" i="2"/>
  <c r="F16" i="2"/>
  <c r="AQ15" i="2"/>
  <c r="G15" i="2"/>
  <c r="F15" i="2"/>
  <c r="G14" i="2"/>
  <c r="F14" i="2"/>
  <c r="G13" i="2"/>
  <c r="F13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F12" i="2"/>
  <c r="G12" i="2" l="1"/>
  <c r="G18" i="2"/>
  <c r="F24" i="2"/>
  <c r="F58" i="1"/>
  <c r="E58" i="1"/>
  <c r="F57" i="1"/>
  <c r="E57" i="1"/>
  <c r="AO56" i="1"/>
  <c r="AM56" i="1"/>
  <c r="AL56" i="1"/>
  <c r="AK56" i="1"/>
  <c r="AJ56" i="1"/>
  <c r="AH56" i="1"/>
  <c r="AG56" i="1"/>
  <c r="AF56" i="1"/>
  <c r="AE56" i="1"/>
  <c r="AC56" i="1"/>
  <c r="AB56" i="1"/>
  <c r="AA56" i="1"/>
  <c r="Z56" i="1"/>
  <c r="X56" i="1"/>
  <c r="W56" i="1"/>
  <c r="V56" i="1"/>
  <c r="U56" i="1"/>
  <c r="S56" i="1"/>
  <c r="R56" i="1"/>
  <c r="Q56" i="1"/>
  <c r="P56" i="1"/>
  <c r="N56" i="1"/>
  <c r="M56" i="1"/>
  <c r="L56" i="1"/>
  <c r="K56" i="1"/>
  <c r="I56" i="1"/>
  <c r="H56" i="1"/>
  <c r="G56" i="1"/>
  <c r="F49" i="1"/>
  <c r="E49" i="1"/>
  <c r="F48" i="1"/>
  <c r="E48" i="1"/>
  <c r="F47" i="1"/>
  <c r="E47" i="1"/>
  <c r="F46" i="1"/>
  <c r="E46" i="1"/>
  <c r="AP41" i="1"/>
  <c r="F41" i="1"/>
  <c r="E41" i="1"/>
  <c r="AP44" i="1"/>
  <c r="F44" i="1"/>
  <c r="E44" i="1"/>
  <c r="AP45" i="1"/>
  <c r="F45" i="1"/>
  <c r="E45" i="1"/>
  <c r="AP43" i="1"/>
  <c r="F43" i="1"/>
  <c r="E43" i="1"/>
  <c r="AP42" i="1"/>
  <c r="F42" i="1"/>
  <c r="E42" i="1"/>
  <c r="AP40" i="1"/>
  <c r="F40" i="1"/>
  <c r="E40" i="1"/>
  <c r="AP39" i="1"/>
  <c r="F39" i="1"/>
  <c r="E39" i="1"/>
  <c r="AP38" i="1"/>
  <c r="F38" i="1"/>
  <c r="E38" i="1"/>
  <c r="AP37" i="1"/>
  <c r="F37" i="1"/>
  <c r="E37" i="1"/>
  <c r="AP36" i="1"/>
  <c r="F36" i="1"/>
  <c r="E36" i="1"/>
  <c r="F35" i="1"/>
  <c r="E35" i="1"/>
  <c r="AP34" i="1"/>
  <c r="F34" i="1"/>
  <c r="E34" i="1"/>
  <c r="AP33" i="1"/>
  <c r="F33" i="1"/>
  <c r="E33" i="1"/>
  <c r="AP32" i="1"/>
  <c r="F32" i="1"/>
  <c r="E32" i="1"/>
  <c r="AP31" i="1"/>
  <c r="F31" i="1"/>
  <c r="E31" i="1"/>
  <c r="AP30" i="1"/>
  <c r="F30" i="1"/>
  <c r="E30" i="1"/>
  <c r="AP29" i="1"/>
  <c r="F29" i="1"/>
  <c r="E29" i="1"/>
  <c r="F28" i="1"/>
  <c r="E28" i="1"/>
  <c r="AO27" i="1"/>
  <c r="AM27" i="1"/>
  <c r="AL27" i="1"/>
  <c r="AK27" i="1"/>
  <c r="AJ27" i="1"/>
  <c r="AH27" i="1"/>
  <c r="AG27" i="1"/>
  <c r="AF27" i="1"/>
  <c r="AE27" i="1"/>
  <c r="AC27" i="1"/>
  <c r="AB27" i="1"/>
  <c r="AA27" i="1"/>
  <c r="Z27" i="1"/>
  <c r="X27" i="1"/>
  <c r="W27" i="1"/>
  <c r="V27" i="1"/>
  <c r="U27" i="1"/>
  <c r="S27" i="1"/>
  <c r="R27" i="1"/>
  <c r="Q27" i="1"/>
  <c r="P27" i="1"/>
  <c r="N27" i="1"/>
  <c r="M27" i="1"/>
  <c r="L27" i="1"/>
  <c r="K27" i="1"/>
  <c r="I27" i="1"/>
  <c r="H27" i="1"/>
  <c r="G27" i="1"/>
  <c r="F26" i="1"/>
  <c r="E26" i="1"/>
  <c r="F25" i="1"/>
  <c r="E25" i="1"/>
  <c r="F24" i="1"/>
  <c r="E24" i="1"/>
  <c r="F23" i="1"/>
  <c r="E23" i="1"/>
  <c r="AO22" i="1"/>
  <c r="AM22" i="1"/>
  <c r="AL22" i="1"/>
  <c r="AK22" i="1"/>
  <c r="AJ22" i="1"/>
  <c r="AH22" i="1"/>
  <c r="AG22" i="1"/>
  <c r="AF22" i="1"/>
  <c r="AE22" i="1"/>
  <c r="AC22" i="1"/>
  <c r="AB22" i="1"/>
  <c r="AA22" i="1"/>
  <c r="Z22" i="1"/>
  <c r="X22" i="1"/>
  <c r="W22" i="1"/>
  <c r="V22" i="1"/>
  <c r="U22" i="1"/>
  <c r="S22" i="1"/>
  <c r="R22" i="1"/>
  <c r="Q22" i="1"/>
  <c r="P22" i="1"/>
  <c r="N22" i="1"/>
  <c r="M22" i="1"/>
  <c r="L22" i="1"/>
  <c r="K22" i="1"/>
  <c r="I22" i="1"/>
  <c r="H22" i="1"/>
  <c r="G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AO9" i="1"/>
  <c r="AO59" i="1" s="1"/>
  <c r="AM9" i="1"/>
  <c r="AL9" i="1"/>
  <c r="AK9" i="1"/>
  <c r="AJ9" i="1"/>
  <c r="AH9" i="1"/>
  <c r="AG9" i="1"/>
  <c r="AF9" i="1"/>
  <c r="AF59" i="1" s="1"/>
  <c r="AE9" i="1"/>
  <c r="AC9" i="1"/>
  <c r="AB9" i="1"/>
  <c r="AA9" i="1"/>
  <c r="Z9" i="1"/>
  <c r="X9" i="1"/>
  <c r="W9" i="1"/>
  <c r="V9" i="1"/>
  <c r="V59" i="1" s="1"/>
  <c r="U9" i="1"/>
  <c r="S9" i="1"/>
  <c r="R9" i="1"/>
  <c r="Q9" i="1"/>
  <c r="P9" i="1"/>
  <c r="N9" i="1"/>
  <c r="M9" i="1"/>
  <c r="L9" i="1"/>
  <c r="L59" i="1" s="1"/>
  <c r="K9" i="1"/>
  <c r="K59" i="1" s="1"/>
  <c r="I9" i="1"/>
  <c r="H9" i="1"/>
  <c r="G9" i="1"/>
  <c r="F56" i="1" l="1"/>
  <c r="S59" i="1"/>
  <c r="AC59" i="1"/>
  <c r="AM59" i="1"/>
  <c r="AE59" i="1"/>
  <c r="E9" i="1"/>
  <c r="AB59" i="1"/>
  <c r="AL59" i="1"/>
  <c r="X59" i="1"/>
  <c r="N59" i="1"/>
  <c r="E56" i="1"/>
  <c r="U59" i="1"/>
  <c r="R59" i="1"/>
  <c r="H59" i="1"/>
  <c r="I59" i="1"/>
  <c r="M59" i="1"/>
  <c r="AH59" i="1"/>
  <c r="W59" i="1"/>
  <c r="P59" i="1"/>
  <c r="Z59" i="1"/>
  <c r="AJ59" i="1"/>
  <c r="AG59" i="1"/>
  <c r="F9" i="1"/>
  <c r="G59" i="1"/>
  <c r="Q59" i="1"/>
  <c r="AA59" i="1"/>
  <c r="AK59" i="1"/>
  <c r="E22" i="1"/>
  <c r="F22" i="1"/>
  <c r="E27" i="1"/>
  <c r="F27" i="1"/>
  <c r="AK60" i="1" l="1"/>
  <c r="V60" i="1"/>
  <c r="AA60" i="1"/>
  <c r="L60" i="1"/>
  <c r="AF60" i="1"/>
  <c r="E59" i="1"/>
  <c r="G60" i="1"/>
  <c r="Q60" i="1"/>
  <c r="F59" i="1"/>
</calcChain>
</file>

<file path=xl/sharedStrings.xml><?xml version="1.0" encoding="utf-8"?>
<sst xmlns="http://schemas.openxmlformats.org/spreadsheetml/2006/main" count="2025" uniqueCount="309">
  <si>
    <t>BSc in Computer Science Engineering (Regular training curriculum)</t>
  </si>
  <si>
    <t xml:space="preserve">   with weekly hours (lec.,  sem., lab.,). ; prerequisites (req.); credits (cr.)</t>
  </si>
  <si>
    <t> </t>
  </si>
  <si>
    <t>Code</t>
  </si>
  <si>
    <t>Course Name</t>
  </si>
  <si>
    <t>Responsible</t>
  </si>
  <si>
    <t>Weekly hours</t>
  </si>
  <si>
    <t>credit</t>
  </si>
  <si>
    <t>Semesters</t>
  </si>
  <si>
    <t>Prerequisite</t>
  </si>
  <si>
    <t>1.</t>
  </si>
  <si>
    <t>2.</t>
  </si>
  <si>
    <t>3.</t>
  </si>
  <si>
    <t>4.</t>
  </si>
  <si>
    <t>5.</t>
  </si>
  <si>
    <t>6.</t>
  </si>
  <si>
    <t>7.</t>
  </si>
  <si>
    <t>lec</t>
  </si>
  <si>
    <t>sem</t>
  </si>
  <si>
    <t>lab</t>
  </si>
  <si>
    <t>req</t>
  </si>
  <si>
    <t>cr</t>
  </si>
  <si>
    <t>Natural Sciences</t>
  </si>
  <si>
    <t>NMXMA1EBNF</t>
  </si>
  <si>
    <t>Basic Mathematics</t>
  </si>
  <si>
    <t>Dr. Gábor Hegedüs</t>
  </si>
  <si>
    <t>m</t>
  </si>
  <si>
    <t>NMXIMAEBNF</t>
  </si>
  <si>
    <t>Mathematical Foundations of Informatics</t>
  </si>
  <si>
    <t>Dr. Magdolna Szőke</t>
  </si>
  <si>
    <t>ex</t>
  </si>
  <si>
    <t>NKXEAIEBNF</t>
  </si>
  <si>
    <t>Electronics Basic</t>
  </si>
  <si>
    <t>Dr. Henrietta Komorócki-Steiner</t>
  </si>
  <si>
    <t>NMXAN1EBNF</t>
  </si>
  <si>
    <t>Calculus I.</t>
  </si>
  <si>
    <t>Dr. István Vajda</t>
  </si>
  <si>
    <t>NMXDM1EBNF</t>
  </si>
  <si>
    <t>Discrete Mathematics and Linear Algebra</t>
  </si>
  <si>
    <t>NMXAN2EBNF</t>
  </si>
  <si>
    <t>Calculus II.</t>
  </si>
  <si>
    <t>KTXFIBEBNF</t>
  </si>
  <si>
    <t>Physics*</t>
  </si>
  <si>
    <t>Dr. Ervin Rácz</t>
  </si>
  <si>
    <t>8.</t>
  </si>
  <si>
    <t>NMXVMSEBNF</t>
  </si>
  <si>
    <t>Probability Theory and Mathematical Statistics</t>
  </si>
  <si>
    <t>Dr. Péter Kárász</t>
  </si>
  <si>
    <t>9.</t>
  </si>
  <si>
    <t>OTTPH1EBNF</t>
  </si>
  <si>
    <t>Physical Training I.</t>
  </si>
  <si>
    <t>t</t>
  </si>
  <si>
    <t>10.</t>
  </si>
  <si>
    <t>OTTPH2EBNF</t>
  </si>
  <si>
    <t>Physical Training II.</t>
  </si>
  <si>
    <t>11.</t>
  </si>
  <si>
    <t>OTTPH3EBNF</t>
  </si>
  <si>
    <t>Physical Training III.</t>
  </si>
  <si>
    <t>12.</t>
  </si>
  <si>
    <t>OTTPH4EBNF</t>
  </si>
  <si>
    <t>Physical Training IV.</t>
  </si>
  <si>
    <t>Economic and Human Studies</t>
  </si>
  <si>
    <t>13.</t>
  </si>
  <si>
    <t>NBXTM1EBNF</t>
  </si>
  <si>
    <t>Learning Methodology</t>
  </si>
  <si>
    <t>Dr. Valéria Póser</t>
  </si>
  <si>
    <t>14.</t>
  </si>
  <si>
    <t>NBXVP1EBNF</t>
  </si>
  <si>
    <t>Business and project management</t>
  </si>
  <si>
    <t>Dr. Anikó Almási</t>
  </si>
  <si>
    <t>15.</t>
  </si>
  <si>
    <t>NBXTPLEBNF</t>
  </si>
  <si>
    <t>Tutoring preparation and project documentation techniques</t>
  </si>
  <si>
    <t>Prof. Dr. Kornélia Lazányi</t>
  </si>
  <si>
    <t>16.</t>
  </si>
  <si>
    <t>NBXTU1EBNF</t>
  </si>
  <si>
    <t>Tutoring</t>
  </si>
  <si>
    <t>Core Studies:</t>
  </si>
  <si>
    <t>17.</t>
  </si>
  <si>
    <t>NSXPP1EBNF</t>
  </si>
  <si>
    <t>Problemsolving using programming</t>
  </si>
  <si>
    <t>Dr. Szabolcs Sergyán</t>
  </si>
  <si>
    <t>18.</t>
  </si>
  <si>
    <t>NSXSFAEBNF</t>
  </si>
  <si>
    <t>Basics of Software Development</t>
  </si>
  <si>
    <t xml:space="preserve">Dr. Vámossy Zoltán </t>
  </si>
  <si>
    <t>19.</t>
  </si>
  <si>
    <t>NKXAB1EBNF</t>
  </si>
  <si>
    <t>Databases*</t>
  </si>
  <si>
    <t>Dr. Fleiner Rita</t>
  </si>
  <si>
    <t>20.</t>
  </si>
  <si>
    <t>NKXEL1EBNF</t>
  </si>
  <si>
    <t>Electronics</t>
  </si>
  <si>
    <t>21.</t>
  </si>
  <si>
    <t>NSXAA1EBNF</t>
  </si>
  <si>
    <t>Algorithms and data structures  *</t>
  </si>
  <si>
    <t>Prof. Dr. Sándor Szénási</t>
  </si>
  <si>
    <t>22.</t>
  </si>
  <si>
    <t>NSXHSFEBNF</t>
  </si>
  <si>
    <t>Advanced software development  *</t>
  </si>
  <si>
    <t>Dr. Zoltán Vámossy</t>
  </si>
  <si>
    <t>23.</t>
  </si>
  <si>
    <t>NKXDR1EBNF</t>
  </si>
  <si>
    <t>Digital systems</t>
  </si>
  <si>
    <t>24.</t>
  </si>
  <si>
    <t>NKXSH1EBNF</t>
  </si>
  <si>
    <t>Computer Networks</t>
  </si>
  <si>
    <t>Dr. Eszter Balázsné Kail</t>
  </si>
  <si>
    <t>25.</t>
  </si>
  <si>
    <t>NSXFSSEBNF</t>
  </si>
  <si>
    <t>Full-stack development *</t>
  </si>
  <si>
    <t>26.</t>
  </si>
  <si>
    <t>NSXST1EBNF</t>
  </si>
  <si>
    <t>Softwaretechnology *</t>
  </si>
  <si>
    <t>27.</t>
  </si>
  <si>
    <t>NBXRE1EBNF</t>
  </si>
  <si>
    <t>System theory</t>
  </si>
  <si>
    <t>Prof. Dr. Levente Kovács</t>
  </si>
  <si>
    <t>28.</t>
  </si>
  <si>
    <t>NSXMI1EBNF</t>
  </si>
  <si>
    <t>Artificial intelligence *</t>
  </si>
  <si>
    <t>Dr. Gábor Kertész</t>
  </si>
  <si>
    <t>29.</t>
  </si>
  <si>
    <t>NKXOR1EBNF</t>
  </si>
  <si>
    <t>Operating systems *</t>
  </si>
  <si>
    <t>Dr. habil. Róbert Lovas</t>
  </si>
  <si>
    <t>30.</t>
  </si>
  <si>
    <t>NBXSS1EBNF</t>
  </si>
  <si>
    <t>Comprehensive Exam</t>
  </si>
  <si>
    <t>c</t>
  </si>
  <si>
    <t>31.</t>
  </si>
  <si>
    <t>NKXSA1EBNF</t>
  </si>
  <si>
    <t>Introduction to Computer Architectures</t>
  </si>
  <si>
    <t>Prof. Dr. Dezső Sima</t>
  </si>
  <si>
    <t>32.</t>
  </si>
  <si>
    <t>NBXIB1EBNF</t>
  </si>
  <si>
    <t>IT security*</t>
  </si>
  <si>
    <t>33.</t>
  </si>
  <si>
    <t>NSXMP1EBNF</t>
  </si>
  <si>
    <t>Mobile programming *</t>
  </si>
  <si>
    <t>Dr. Gabriella Simon-Nagy</t>
  </si>
  <si>
    <t>34.</t>
  </si>
  <si>
    <t>NKXKSAEBNF</t>
  </si>
  <si>
    <t>Modern computer architectures  *</t>
  </si>
  <si>
    <r>
      <t xml:space="preserve">Specialization </t>
    </r>
    <r>
      <rPr>
        <b/>
        <i/>
        <vertAlign val="superscript"/>
        <sz val="10"/>
        <rFont val="Arial CE"/>
        <charset val="238"/>
      </rPr>
      <t>3</t>
    </r>
  </si>
  <si>
    <t>35.</t>
  </si>
  <si>
    <t>NDPPM1EBNF</t>
  </si>
  <si>
    <t>Project work I.</t>
  </si>
  <si>
    <t>Dr. László Csink</t>
  </si>
  <si>
    <t>36.</t>
  </si>
  <si>
    <t>NDPPM2EBNF</t>
  </si>
  <si>
    <t>Project work II.</t>
  </si>
  <si>
    <t>37.</t>
  </si>
  <si>
    <t>NDDSD1EBNF</t>
  </si>
  <si>
    <t xml:space="preserve">Thesis work </t>
  </si>
  <si>
    <t xml:space="preserve">*  e-learning blended </t>
  </si>
  <si>
    <t>Course name</t>
  </si>
  <si>
    <t>Tantárgyfelelős</t>
  </si>
  <si>
    <t>heti</t>
  </si>
  <si>
    <t>Félévek</t>
  </si>
  <si>
    <t>óra</t>
  </si>
  <si>
    <t>Electives</t>
  </si>
  <si>
    <t>38.</t>
  </si>
  <si>
    <t>Mandatory elective specialization courses *</t>
  </si>
  <si>
    <t>39.</t>
  </si>
  <si>
    <r>
      <t xml:space="preserve">Optional elective courses </t>
    </r>
    <r>
      <rPr>
        <b/>
        <vertAlign val="superscript"/>
        <sz val="10"/>
        <color rgb="FF000000"/>
        <rFont val="Arial CE"/>
        <charset val="238"/>
      </rPr>
      <t>4</t>
    </r>
  </si>
  <si>
    <t>In total</t>
  </si>
  <si>
    <t xml:space="preserve">Weekly hours in total </t>
  </si>
  <si>
    <t>Exam (ex)</t>
  </si>
  <si>
    <t>Mid-term mark (m)</t>
  </si>
  <si>
    <t>40.</t>
  </si>
  <si>
    <t>NDIPT1EBNF</t>
  </si>
  <si>
    <t>Mentoring</t>
  </si>
  <si>
    <t>Szabó László Attila</t>
  </si>
  <si>
    <t>s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</si>
  <si>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You can choose the mandatory elective professional courses from the list of the institutes' websites, which is constantly updated, or from the subjects of other specialisations.</t>
    </r>
  </si>
  <si>
    <r>
      <t xml:space="preserve">3 </t>
    </r>
    <r>
      <rPr>
        <b/>
        <sz val="10"/>
        <rFont val="Arial CE"/>
        <charset val="238"/>
      </rPr>
      <t>The subjects of the specialisations are listed in Annex 1.</t>
    </r>
  </si>
  <si>
    <r>
      <t>4</t>
    </r>
    <r>
      <rPr>
        <b/>
        <sz val="10"/>
        <rFont val="Arial CE"/>
        <charset val="238"/>
      </rPr>
      <t xml:space="preserve"> Any specialisation subject that has not been chosen as mandatory.</t>
    </r>
  </si>
  <si>
    <r>
      <t>5</t>
    </r>
    <r>
      <rPr>
        <b/>
        <sz val="10"/>
        <rFont val="Arial CE"/>
        <charset val="238"/>
      </rPr>
      <t xml:space="preserve"> The subjects of the final examination are: the subject group of the chosen specialisation.</t>
    </r>
  </si>
  <si>
    <t>Curriculum for cooperative training</t>
  </si>
  <si>
    <t>credits</t>
  </si>
  <si>
    <t>Semester(s)</t>
  </si>
  <si>
    <t>Practical part of cooperative training I.</t>
  </si>
  <si>
    <t>Practical part of cooperative training II.</t>
  </si>
  <si>
    <t>Theoretical part of cooperative training II.</t>
  </si>
  <si>
    <t>Theoretical part of cooperative training I.</t>
  </si>
  <si>
    <t>Total:</t>
  </si>
  <si>
    <t>The conditions for enrolment in the cooperative study programme for computer engineers:</t>
  </si>
  <si>
    <t>1. 1. A minimum of 120 credits must be completed before starting a cooperative course.</t>
  </si>
  <si>
    <t>2. The applicant must be accepted for the position advertised by the cooperative partner company.</t>
  </si>
  <si>
    <t xml:space="preserve">3.  The start of cooperative training can be in the 5th, 6th or 7th semester.
</t>
  </si>
  <si>
    <t>Comments on the delivery of cooperative training:</t>
  </si>
  <si>
    <t>1. 4 days of practical training and 1 day of theoretical training per week will result in 20 and 10 credits respectively.</t>
  </si>
  <si>
    <t>2. In the case of 3 days or 2 days of practical training per week, the credits earned are reduced proportionally.</t>
  </si>
  <si>
    <t>3. The theoretical part of the cooperative training can be completed at the cooperating partner.</t>
  </si>
  <si>
    <t>4. The cooperative training can take place in one or two semesters.</t>
  </si>
  <si>
    <t>1. sz. melléklet</t>
  </si>
  <si>
    <t>Oktató(k)</t>
  </si>
  <si>
    <t>weekly</t>
  </si>
  <si>
    <t>hours</t>
  </si>
  <si>
    <t>Specializations</t>
  </si>
  <si>
    <t>44.</t>
  </si>
  <si>
    <t>NBXIT1EBNF</t>
  </si>
  <si>
    <t>Control Engineering</t>
  </si>
  <si>
    <t>45.</t>
  </si>
  <si>
    <t>NKXBE1EBNF</t>
  </si>
  <si>
    <t>Embedded and Sensor Based Systems</t>
  </si>
  <si>
    <t>Prof. Dr. András Molnár</t>
  </si>
  <si>
    <t>46.</t>
  </si>
  <si>
    <t>NBXRT1EBNF</t>
  </si>
  <si>
    <t>Introduction to Robotics</t>
  </si>
  <si>
    <t>Dr. Péter Galambos</t>
  </si>
  <si>
    <t>47.</t>
  </si>
  <si>
    <t>NKXBP1EBNF</t>
  </si>
  <si>
    <t>Embedded programming, communication protocols</t>
  </si>
  <si>
    <t>48.</t>
  </si>
  <si>
    <t>NKXSI1EBNF</t>
  </si>
  <si>
    <t>Sensor Networks, IoT Systems</t>
  </si>
  <si>
    <t>53.</t>
  </si>
  <si>
    <t>Big Data and Business Intelligence Specialization (G)</t>
  </si>
  <si>
    <t>49.</t>
  </si>
  <si>
    <t>NKXKD1EBNF</t>
  </si>
  <si>
    <t>Advanced Databases</t>
  </si>
  <si>
    <t>Dr. Rita Fleiner</t>
  </si>
  <si>
    <t>Databases</t>
  </si>
  <si>
    <t>50.</t>
  </si>
  <si>
    <t>NKXAT1EBNF</t>
  </si>
  <si>
    <t>Data Warehousing and Business Intelligence</t>
  </si>
  <si>
    <t>51.</t>
  </si>
  <si>
    <t>NKXBD1EBNF</t>
  </si>
  <si>
    <t>Big Data and Cloud based services</t>
  </si>
  <si>
    <t>Farkas Attila, Dénes-Fazakas Lehel</t>
  </si>
  <si>
    <t>Introduction to data science</t>
  </si>
  <si>
    <t>52.</t>
  </si>
  <si>
    <t>NKXHA1EBNF</t>
  </si>
  <si>
    <t>Advanced data analysis</t>
  </si>
  <si>
    <t>Dr. Enikő Nagy</t>
  </si>
  <si>
    <t>Data Warehousing and Business Intelligemce</t>
  </si>
  <si>
    <t>NKXBA1EBNF</t>
  </si>
  <si>
    <t>Dr. Kail Eszter, Piros Péter</t>
  </si>
  <si>
    <t>Cloud Service Technologies and IT Security Specialization (F)</t>
  </si>
  <si>
    <t>54.</t>
  </si>
  <si>
    <t>NKXHT1EBNF</t>
  </si>
  <si>
    <t xml:space="preserve">Network Technologies </t>
  </si>
  <si>
    <t>Prof. Dr. Miklós Kozlovszky</t>
  </si>
  <si>
    <t>Computer networks</t>
  </si>
  <si>
    <t>55.</t>
  </si>
  <si>
    <t>NKXFS1EBNF</t>
  </si>
  <si>
    <t xml:space="preserve">Cloud Computing Services </t>
  </si>
  <si>
    <t>Operating systems</t>
  </si>
  <si>
    <t>56.</t>
  </si>
  <si>
    <t>Security of Computer Networks and Clouds</t>
  </si>
  <si>
    <t>57.</t>
  </si>
  <si>
    <t>NBXIS1EBNF</t>
  </si>
  <si>
    <t>Security of Information Systems and Services</t>
  </si>
  <si>
    <t>Dr. Póser Valéria</t>
  </si>
  <si>
    <t>IT Security</t>
  </si>
  <si>
    <t>58.</t>
  </si>
  <si>
    <t>NKXVA1EBNF</t>
  </si>
  <si>
    <t xml:space="preserve">Technologies of Virtualised Networks and Data Centers </t>
  </si>
  <si>
    <t>é</t>
  </si>
  <si>
    <r>
      <t>Software Design and Development Specialization (S)</t>
    </r>
    <r>
      <rPr>
        <b/>
        <i/>
        <vertAlign val="superscript"/>
        <sz val="10"/>
        <color rgb="FF000000"/>
        <rFont val="Arial CE"/>
      </rPr>
      <t>3</t>
    </r>
  </si>
  <si>
    <t>59.</t>
  </si>
  <si>
    <t>Parallel and distributed systems programming</t>
  </si>
  <si>
    <t>60.</t>
  </si>
  <si>
    <t>NSXHA1EBNF</t>
  </si>
  <si>
    <t xml:space="preserve">Advanced Algorithms </t>
  </si>
  <si>
    <t>61.</t>
  </si>
  <si>
    <t>NSXAP1EBNF</t>
  </si>
  <si>
    <t>Data-parallel Programming</t>
  </si>
  <si>
    <t>62.</t>
  </si>
  <si>
    <t>NSXNR1EBNF</t>
  </si>
  <si>
    <t>Developing Large Software Systems</t>
  </si>
  <si>
    <t xml:space="preserve">Softwaretechnology </t>
  </si>
  <si>
    <t>63.</t>
  </si>
  <si>
    <t>NSXST3EBNF</t>
  </si>
  <si>
    <t>Modern Software Technology</t>
  </si>
  <si>
    <t>Dr. Adrienn Dineva</t>
  </si>
  <si>
    <t>64.</t>
  </si>
  <si>
    <t>NSXBF1EBNF</t>
  </si>
  <si>
    <t>Backend and frontend development</t>
  </si>
  <si>
    <t xml:space="preserve">Dr. Zoltán Vámossy </t>
  </si>
  <si>
    <t xml:space="preserve">1 The prerequisite to start a specialization is a successful comprehensive examination.																
</t>
  </si>
  <si>
    <r>
      <t>2</t>
    </r>
    <r>
      <rPr>
        <b/>
        <sz val="10"/>
        <rFont val="Arial CE"/>
        <charset val="238"/>
      </rPr>
      <t xml:space="preserve"> In case of cooperative training, see cooperative training description.</t>
    </r>
  </si>
  <si>
    <t xml:space="preserve">3 Students of the Software Design and Development specialization are required to obtain at least 10 credits of the mandatory professional subjects of the specialization.
</t>
  </si>
  <si>
    <t xml:space="preserve">      heti óraszámokkal (ea. tgy. l). ; követelményekkel (k.); kreditekkel (kr.)</t>
  </si>
  <si>
    <r>
      <rPr>
        <b/>
        <i/>
        <sz val="10"/>
        <color rgb="FF000000"/>
        <rFont val="Arial Ce"/>
      </rPr>
      <t xml:space="preserve"> Specializations </t>
    </r>
    <r>
      <rPr>
        <b/>
        <i/>
        <vertAlign val="superscript"/>
        <sz val="10"/>
        <color rgb="FF000000"/>
        <rFont val="Arial CE"/>
      </rPr>
      <t>1,2</t>
    </r>
  </si>
  <si>
    <t>Artificial Intelligence (AI) specialization (I)</t>
  </si>
  <si>
    <t>65.</t>
  </si>
  <si>
    <t>Dr Eszter Balázsné Kail</t>
  </si>
  <si>
    <t>66.</t>
  </si>
  <si>
    <t>NBXGL1HBNE</t>
  </si>
  <si>
    <t xml:space="preserve">Machine vision and image processing in healthcare
</t>
  </si>
  <si>
    <t>Dr. László Szilágyi</t>
  </si>
  <si>
    <t>Dr. Szilágyi László, Nagyné Elek Renáta</t>
  </si>
  <si>
    <t>67.</t>
  </si>
  <si>
    <t>NBXFR1HBNE</t>
  </si>
  <si>
    <t>Advanced robot programming in ROS environment</t>
  </si>
  <si>
    <t>Nagy Tamás Dániel</t>
  </si>
  <si>
    <t>Algorithms and data structures</t>
  </si>
  <si>
    <t>68.</t>
  </si>
  <si>
    <t>NSXMG1HBNE</t>
  </si>
  <si>
    <t>Deep machine learning</t>
  </si>
  <si>
    <t>Dr. Kertész Gábor</t>
  </si>
  <si>
    <t>Artificial intelligence</t>
  </si>
  <si>
    <t>69.</t>
  </si>
  <si>
    <t>NKXBD1HBNE</t>
  </si>
  <si>
    <t>2 In case of cooperative training, see cooperative training description.</t>
  </si>
  <si>
    <t>IoT, Embedded Systems and Robotics Specialization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</si>
</sst>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b/>
      <sz val="10"/>
      <color rgb="FF000000"/>
      <name val="Arial CE"/>
      <charset val="238"/>
    </font>
    <font>
      <b/>
      <i/>
      <sz val="10"/>
      <color rgb="FF000000"/>
      <name val="Arial CE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b/>
      <i/>
      <vertAlign val="superscript"/>
      <sz val="10"/>
      <name val="Arial CE"/>
      <charset val="238"/>
    </font>
    <font>
      <b/>
      <vertAlign val="superscript"/>
      <sz val="10"/>
      <color rgb="FF000000"/>
      <name val="Arial CE"/>
      <charset val="238"/>
    </font>
    <font>
      <b/>
      <vertAlign val="superscript"/>
      <sz val="10"/>
      <name val="Arial CE"/>
      <charset val="238"/>
    </font>
    <font>
      <b/>
      <sz val="10"/>
      <color rgb="FF000000"/>
      <name val="Arial Ce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i/>
      <sz val="10"/>
      <color rgb="FF000000"/>
      <name val="Arial Ce"/>
    </font>
    <font>
      <b/>
      <i/>
      <vertAlign val="superscript"/>
      <sz val="10"/>
      <color rgb="FF000000"/>
      <name val="Arial CE"/>
    </font>
    <font>
      <sz val="8"/>
      <name val="Arial CE"/>
      <charset val="238"/>
    </font>
    <font>
      <sz val="10"/>
      <color rgb="FF000000"/>
      <name val="Arial Ce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1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indexed="64"/>
      </left>
      <right style="dotted">
        <color indexed="64"/>
      </right>
      <top/>
      <bottom style="dotted">
        <color rgb="FF000000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/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thin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rgb="FF000000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19" fillId="9" borderId="107" applyNumberFormat="0" applyFont="0" applyAlignment="0" applyProtection="0"/>
  </cellStyleXfs>
  <cellXfs count="4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4" xfId="0" applyFont="1" applyBorder="1"/>
    <xf numFmtId="0" fontId="1" fillId="0" borderId="10" xfId="0" applyFont="1" applyBorder="1"/>
    <xf numFmtId="0" fontId="1" fillId="0" borderId="12" xfId="0" applyFont="1" applyBorder="1"/>
    <xf numFmtId="0" fontId="4" fillId="0" borderId="13" xfId="0" applyFont="1" applyBorder="1"/>
    <xf numFmtId="0" fontId="4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4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wrapText="1"/>
    </xf>
    <xf numFmtId="0" fontId="1" fillId="0" borderId="20" xfId="0" applyFont="1" applyBorder="1"/>
    <xf numFmtId="0" fontId="1" fillId="0" borderId="19" xfId="0" applyFont="1" applyBorder="1"/>
    <xf numFmtId="0" fontId="4" fillId="0" borderId="23" xfId="0" applyFont="1" applyBorder="1"/>
    <xf numFmtId="0" fontId="0" fillId="0" borderId="24" xfId="0" applyBorder="1"/>
    <xf numFmtId="0" fontId="0" fillId="0" borderId="25" xfId="0" applyBorder="1"/>
    <xf numFmtId="0" fontId="1" fillId="2" borderId="26" xfId="0" applyFont="1" applyFill="1" applyBorder="1"/>
    <xf numFmtId="0" fontId="1" fillId="2" borderId="27" xfId="0" applyFont="1" applyFill="1" applyBorder="1"/>
    <xf numFmtId="0" fontId="4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4" fillId="2" borderId="32" xfId="0" applyFont="1" applyFill="1" applyBorder="1"/>
    <xf numFmtId="0" fontId="4" fillId="2" borderId="27" xfId="0" applyFont="1" applyFill="1" applyBorder="1"/>
    <xf numFmtId="0" fontId="1" fillId="0" borderId="33" xfId="0" applyFont="1" applyBorder="1"/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4" fillId="0" borderId="24" xfId="0" applyFont="1" applyBorder="1"/>
    <xf numFmtId="0" fontId="1" fillId="0" borderId="23" xfId="0" applyFont="1" applyBorder="1"/>
    <xf numFmtId="0" fontId="1" fillId="0" borderId="45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1" fillId="0" borderId="48" xfId="0" applyFont="1" applyBorder="1"/>
    <xf numFmtId="0" fontId="1" fillId="0" borderId="50" xfId="0" applyFont="1" applyBorder="1"/>
    <xf numFmtId="0" fontId="5" fillId="0" borderId="48" xfId="0" applyFont="1" applyBorder="1" applyAlignment="1">
      <alignment wrapText="1"/>
    </xf>
    <xf numFmtId="0" fontId="1" fillId="0" borderId="35" xfId="0" applyFont="1" applyBorder="1" applyAlignment="1">
      <alignment horizontal="left" wrapText="1"/>
    </xf>
    <xf numFmtId="0" fontId="4" fillId="0" borderId="48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3" borderId="23" xfId="0" applyFont="1" applyFill="1" applyBorder="1"/>
    <xf numFmtId="0" fontId="1" fillId="0" borderId="44" xfId="0" applyFont="1" applyBorder="1"/>
    <xf numFmtId="0" fontId="5" fillId="0" borderId="35" xfId="0" applyFont="1" applyBorder="1" applyAlignment="1">
      <alignment wrapText="1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2" xfId="0" applyFont="1" applyFill="1" applyBorder="1"/>
    <xf numFmtId="0" fontId="0" fillId="2" borderId="31" xfId="0" applyFill="1" applyBorder="1"/>
    <xf numFmtId="0" fontId="0" fillId="2" borderId="29" xfId="0" applyFill="1" applyBorder="1"/>
    <xf numFmtId="0" fontId="0" fillId="0" borderId="48" xfId="0" applyBorder="1"/>
    <xf numFmtId="0" fontId="5" fillId="0" borderId="48" xfId="0" applyFont="1" applyBorder="1" applyAlignment="1">
      <alignment horizontal="left" vertical="top" wrapText="1"/>
    </xf>
    <xf numFmtId="0" fontId="1" fillId="0" borderId="55" xfId="0" applyFont="1" applyBorder="1"/>
    <xf numFmtId="0" fontId="4" fillId="0" borderId="48" xfId="0" applyFont="1" applyBorder="1"/>
    <xf numFmtId="0" fontId="1" fillId="0" borderId="45" xfId="0" applyFont="1" applyBorder="1"/>
    <xf numFmtId="0" fontId="1" fillId="0" borderId="35" xfId="0" applyFont="1" applyBorder="1"/>
    <xf numFmtId="0" fontId="1" fillId="0" borderId="46" xfId="0" applyFont="1" applyBorder="1"/>
    <xf numFmtId="0" fontId="4" fillId="0" borderId="47" xfId="0" applyFont="1" applyBorder="1"/>
    <xf numFmtId="0" fontId="1" fillId="0" borderId="49" xfId="0" applyFont="1" applyBorder="1"/>
    <xf numFmtId="0" fontId="8" fillId="0" borderId="23" xfId="0" applyFont="1" applyBorder="1"/>
    <xf numFmtId="0" fontId="9" fillId="0" borderId="23" xfId="0" applyFont="1" applyBorder="1"/>
    <xf numFmtId="0" fontId="9" fillId="0" borderId="48" xfId="0" applyFont="1" applyBorder="1"/>
    <xf numFmtId="0" fontId="5" fillId="0" borderId="48" xfId="0" applyFont="1" applyBorder="1" applyAlignment="1">
      <alignment horizontal="left" wrapText="1"/>
    </xf>
    <xf numFmtId="0" fontId="6" fillId="0" borderId="47" xfId="0" applyFont="1" applyBorder="1"/>
    <xf numFmtId="0" fontId="1" fillId="0" borderId="57" xfId="0" applyFont="1" applyBorder="1"/>
    <xf numFmtId="0" fontId="1" fillId="0" borderId="36" xfId="0" applyFont="1" applyBorder="1"/>
    <xf numFmtId="0" fontId="1" fillId="0" borderId="51" xfId="0" applyFont="1" applyBorder="1"/>
    <xf numFmtId="0" fontId="1" fillId="0" borderId="52" xfId="0" applyFont="1" applyBorder="1"/>
    <xf numFmtId="0" fontId="1" fillId="0" borderId="53" xfId="0" applyFont="1" applyBorder="1"/>
    <xf numFmtId="0" fontId="1" fillId="4" borderId="45" xfId="0" applyFont="1" applyFill="1" applyBorder="1"/>
    <xf numFmtId="0" fontId="4" fillId="0" borderId="54" xfId="0" applyFont="1" applyBorder="1"/>
    <xf numFmtId="0" fontId="4" fillId="0" borderId="48" xfId="0" applyFont="1" applyBorder="1" applyAlignment="1">
      <alignment wrapText="1"/>
    </xf>
    <xf numFmtId="0" fontId="4" fillId="0" borderId="35" xfId="0" applyFont="1" applyBorder="1" applyAlignment="1">
      <alignment wrapText="1"/>
    </xf>
    <xf numFmtId="0" fontId="4" fillId="0" borderId="45" xfId="0" applyFont="1" applyBorder="1"/>
    <xf numFmtId="0" fontId="4" fillId="0" borderId="35" xfId="0" applyFont="1" applyBorder="1"/>
    <xf numFmtId="0" fontId="4" fillId="0" borderId="46" xfId="0" applyFont="1" applyBorder="1"/>
    <xf numFmtId="0" fontId="4" fillId="0" borderId="49" xfId="0" applyFont="1" applyBorder="1"/>
    <xf numFmtId="0" fontId="7" fillId="0" borderId="0" xfId="0" applyFont="1" applyAlignment="1">
      <alignment vertical="center"/>
    </xf>
    <xf numFmtId="0" fontId="2" fillId="0" borderId="19" xfId="0" applyFont="1" applyBorder="1"/>
    <xf numFmtId="0" fontId="2" fillId="0" borderId="59" xfId="0" applyFont="1" applyBorder="1"/>
    <xf numFmtId="0" fontId="1" fillId="0" borderId="60" xfId="0" applyFont="1" applyBorder="1"/>
    <xf numFmtId="0" fontId="5" fillId="0" borderId="13" xfId="0" applyFont="1" applyBorder="1" applyAlignment="1">
      <alignment wrapText="1"/>
    </xf>
    <xf numFmtId="0" fontId="1" fillId="0" borderId="61" xfId="0" applyFont="1" applyBorder="1" applyAlignment="1">
      <alignment wrapText="1"/>
    </xf>
    <xf numFmtId="0" fontId="1" fillId="0" borderId="64" xfId="0" applyFont="1" applyBorder="1"/>
    <xf numFmtId="0" fontId="1" fillId="0" borderId="65" xfId="0" applyFont="1" applyBorder="1"/>
    <xf numFmtId="0" fontId="1" fillId="0" borderId="66" xfId="0" applyFont="1" applyBorder="1"/>
    <xf numFmtId="0" fontId="0" fillId="0" borderId="67" xfId="0" applyBorder="1"/>
    <xf numFmtId="0" fontId="4" fillId="0" borderId="0" xfId="0" applyFont="1"/>
    <xf numFmtId="0" fontId="4" fillId="2" borderId="27" xfId="0" applyFont="1" applyFill="1" applyBorder="1" applyAlignment="1">
      <alignment wrapText="1"/>
    </xf>
    <xf numFmtId="0" fontId="1" fillId="2" borderId="29" xfId="0" applyFont="1" applyFill="1" applyBorder="1"/>
    <xf numFmtId="0" fontId="1" fillId="0" borderId="48" xfId="0" applyFont="1" applyBorder="1" applyAlignment="1">
      <alignment wrapText="1"/>
    </xf>
    <xf numFmtId="0" fontId="1" fillId="3" borderId="50" xfId="0" applyFont="1" applyFill="1" applyBorder="1"/>
    <xf numFmtId="0" fontId="5" fillId="3" borderId="23" xfId="0" applyFont="1" applyFill="1" applyBorder="1"/>
    <xf numFmtId="0" fontId="1" fillId="3" borderId="35" xfId="0" applyFont="1" applyFill="1" applyBorder="1" applyAlignment="1">
      <alignment wrapText="1"/>
    </xf>
    <xf numFmtId="0" fontId="1" fillId="0" borderId="69" xfId="0" applyFont="1" applyBorder="1"/>
    <xf numFmtId="0" fontId="1" fillId="3" borderId="45" xfId="0" applyFont="1" applyFill="1" applyBorder="1"/>
    <xf numFmtId="0" fontId="1" fillId="2" borderId="70" xfId="0" applyFont="1" applyFill="1" applyBorder="1"/>
    <xf numFmtId="0" fontId="1" fillId="2" borderId="71" xfId="0" applyFont="1" applyFill="1" applyBorder="1"/>
    <xf numFmtId="0" fontId="1" fillId="2" borderId="17" xfId="0" applyFont="1" applyFill="1" applyBorder="1"/>
    <xf numFmtId="0" fontId="2" fillId="5" borderId="0" xfId="0" applyFont="1" applyFill="1" applyAlignment="1">
      <alignment vertical="center"/>
    </xf>
    <xf numFmtId="0" fontId="1" fillId="0" borderId="72" xfId="0" applyFont="1" applyBorder="1"/>
    <xf numFmtId="0" fontId="1" fillId="0" borderId="74" xfId="0" applyFont="1" applyBorder="1"/>
    <xf numFmtId="0" fontId="4" fillId="0" borderId="75" xfId="0" applyFont="1" applyBorder="1"/>
    <xf numFmtId="0" fontId="1" fillId="0" borderId="76" xfId="0" applyFont="1" applyBorder="1"/>
    <xf numFmtId="0" fontId="1" fillId="0" borderId="77" xfId="0" applyFont="1" applyBorder="1"/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/>
    <xf numFmtId="0" fontId="1" fillId="0" borderId="1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0" xfId="0" applyFont="1" applyBorder="1"/>
    <xf numFmtId="0" fontId="12" fillId="0" borderId="0" xfId="0" applyFont="1"/>
    <xf numFmtId="0" fontId="1" fillId="0" borderId="81" xfId="0" applyFont="1" applyBorder="1"/>
    <xf numFmtId="0" fontId="14" fillId="2" borderId="18" xfId="0" applyFont="1" applyFill="1" applyBorder="1"/>
    <xf numFmtId="0" fontId="15" fillId="2" borderId="22" xfId="0" applyFont="1" applyFill="1" applyBorder="1"/>
    <xf numFmtId="0" fontId="15" fillId="2" borderId="21" xfId="0" applyFont="1" applyFill="1" applyBorder="1"/>
    <xf numFmtId="0" fontId="14" fillId="2" borderId="21" xfId="0" applyFont="1" applyFill="1" applyBorder="1"/>
    <xf numFmtId="0" fontId="14" fillId="0" borderId="89" xfId="0" applyFont="1" applyBorder="1"/>
    <xf numFmtId="0" fontId="1" fillId="0" borderId="59" xfId="0" applyFont="1" applyBorder="1"/>
    <xf numFmtId="0" fontId="14" fillId="0" borderId="36" xfId="0" applyFont="1" applyBorder="1"/>
    <xf numFmtId="0" fontId="4" fillId="0" borderId="52" xfId="0" applyFont="1" applyBorder="1"/>
    <xf numFmtId="0" fontId="1" fillId="0" borderId="90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3" xfId="0" applyFont="1" applyBorder="1"/>
    <xf numFmtId="0" fontId="4" fillId="0" borderId="94" xfId="0" applyFont="1" applyBorder="1"/>
    <xf numFmtId="0" fontId="14" fillId="0" borderId="95" xfId="0" applyFont="1" applyBorder="1"/>
    <xf numFmtId="0" fontId="14" fillId="0" borderId="55" xfId="0" applyFont="1" applyBorder="1"/>
    <xf numFmtId="0" fontId="16" fillId="0" borderId="0" xfId="0" applyFont="1"/>
    <xf numFmtId="0" fontId="14" fillId="0" borderId="96" xfId="0" applyFont="1" applyBorder="1"/>
    <xf numFmtId="0" fontId="4" fillId="0" borderId="97" xfId="0" applyFont="1" applyBorder="1"/>
    <xf numFmtId="0" fontId="4" fillId="0" borderId="98" xfId="0" applyFont="1" applyBorder="1"/>
    <xf numFmtId="0" fontId="14" fillId="0" borderId="98" xfId="0" applyFont="1" applyBorder="1"/>
    <xf numFmtId="0" fontId="1" fillId="0" borderId="98" xfId="0" applyFont="1" applyBorder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8" fillId="0" borderId="8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" fillId="6" borderId="105" xfId="0" applyFont="1" applyFill="1" applyBorder="1" applyAlignment="1">
      <alignment horizontal="left" vertical="center"/>
    </xf>
    <xf numFmtId="0" fontId="1" fillId="0" borderId="73" xfId="0" applyFont="1" applyBorder="1" applyAlignment="1">
      <alignment vertical="center" wrapText="1"/>
    </xf>
    <xf numFmtId="0" fontId="1" fillId="0" borderId="59" xfId="0" applyFont="1" applyBorder="1" applyAlignment="1">
      <alignment vertical="center" wrapText="1"/>
    </xf>
    <xf numFmtId="0" fontId="1" fillId="7" borderId="37" xfId="0" applyFont="1" applyFill="1" applyBorder="1" applyAlignment="1">
      <alignment vertical="center" wrapText="1"/>
    </xf>
    <xf numFmtId="49" fontId="1" fillId="0" borderId="106" xfId="0" applyNumberFormat="1" applyFont="1" applyBorder="1" applyAlignment="1">
      <alignment horizontal="left" vertical="center"/>
    </xf>
    <xf numFmtId="0" fontId="17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49" fontId="1" fillId="0" borderId="111" xfId="0" applyNumberFormat="1" applyFont="1" applyBorder="1" applyAlignment="1">
      <alignment horizontal="left" vertical="center"/>
    </xf>
    <xf numFmtId="0" fontId="1" fillId="0" borderId="1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49" fontId="1" fillId="0" borderId="114" xfId="0" applyNumberFormat="1" applyFont="1" applyBorder="1" applyAlignment="1">
      <alignment horizontal="left" vertical="center"/>
    </xf>
    <xf numFmtId="0" fontId="1" fillId="0" borderId="1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6" xfId="0" applyFont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0" fillId="0" borderId="118" xfId="0" applyBorder="1" applyAlignment="1">
      <alignment horizontal="center"/>
    </xf>
    <xf numFmtId="0" fontId="0" fillId="0" borderId="119" xfId="0" applyBorder="1" applyAlignment="1">
      <alignment horizontal="center"/>
    </xf>
    <xf numFmtId="0" fontId="0" fillId="0" borderId="120" xfId="0" applyBorder="1" applyAlignment="1">
      <alignment horizontal="center"/>
    </xf>
    <xf numFmtId="0" fontId="1" fillId="6" borderId="26" xfId="0" applyFont="1" applyFill="1" applyBorder="1" applyAlignment="1">
      <alignment horizontal="center" vertical="center"/>
    </xf>
    <xf numFmtId="0" fontId="4" fillId="6" borderId="121" xfId="0" applyFont="1" applyFill="1" applyBorder="1" applyAlignment="1">
      <alignment vertical="center" wrapText="1"/>
    </xf>
    <xf numFmtId="0" fontId="0" fillId="6" borderId="121" xfId="0" applyFill="1" applyBorder="1" applyAlignment="1">
      <alignment vertical="center"/>
    </xf>
    <xf numFmtId="0" fontId="1" fillId="6" borderId="116" xfId="0" applyFont="1" applyFill="1" applyBorder="1" applyAlignment="1">
      <alignment horizontal="center" vertical="center"/>
    </xf>
    <xf numFmtId="0" fontId="4" fillId="6" borderId="121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1" fillId="6" borderId="122" xfId="0" applyFont="1" applyFill="1" applyBorder="1" applyAlignment="1">
      <alignment horizontal="center" vertical="center"/>
    </xf>
    <xf numFmtId="49" fontId="1" fillId="6" borderId="122" xfId="0" applyNumberFormat="1" applyFont="1" applyFill="1" applyBorder="1" applyAlignment="1">
      <alignment vertical="center"/>
    </xf>
    <xf numFmtId="0" fontId="1" fillId="6" borderId="12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5" xfId="0" applyFont="1" applyBorder="1" applyAlignment="1">
      <alignment horizontal="left" vertical="center"/>
    </xf>
    <xf numFmtId="0" fontId="1" fillId="0" borderId="35" xfId="0" applyFont="1" applyBorder="1" applyAlignment="1">
      <alignment vertical="center" wrapText="1"/>
    </xf>
    <xf numFmtId="0" fontId="1" fillId="0" borderId="5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89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1" fontId="1" fillId="0" borderId="89" xfId="0" applyNumberFormat="1" applyFont="1" applyBorder="1" applyAlignment="1">
      <alignment horizontal="left" vertical="center"/>
    </xf>
    <xf numFmtId="0" fontId="1" fillId="0" borderId="125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1" fillId="0" borderId="37" xfId="0" applyFont="1" applyBorder="1" applyAlignment="1">
      <alignment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" fillId="0" borderId="128" xfId="0" applyFont="1" applyBorder="1" applyAlignment="1">
      <alignment horizontal="left" vertical="center"/>
    </xf>
    <xf numFmtId="0" fontId="1" fillId="0" borderId="135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49" fontId="1" fillId="0" borderId="137" xfId="0" applyNumberFormat="1" applyFont="1" applyBorder="1" applyAlignment="1">
      <alignment vertical="center"/>
    </xf>
    <xf numFmtId="0" fontId="1" fillId="6" borderId="114" xfId="0" applyFont="1" applyFill="1" applyBorder="1" applyAlignment="1">
      <alignment horizontal="center" vertical="center"/>
    </xf>
    <xf numFmtId="0" fontId="4" fillId="6" borderId="102" xfId="0" applyFont="1" applyFill="1" applyBorder="1" applyAlignment="1">
      <alignment horizontal="center" vertical="center"/>
    </xf>
    <xf numFmtId="0" fontId="1" fillId="6" borderId="102" xfId="0" applyFont="1" applyFill="1" applyBorder="1" applyAlignment="1">
      <alignment horizontal="center" vertical="center"/>
    </xf>
    <xf numFmtId="0" fontId="1" fillId="6" borderId="138" xfId="0" applyFont="1" applyFill="1" applyBorder="1" applyAlignment="1">
      <alignment horizontal="center" vertical="center"/>
    </xf>
    <xf numFmtId="0" fontId="1" fillId="8" borderId="116" xfId="0" applyFont="1" applyFill="1" applyBorder="1" applyAlignment="1">
      <alignment horizontal="center" vertical="center"/>
    </xf>
    <xf numFmtId="0" fontId="1" fillId="8" borderId="102" xfId="0" applyFont="1" applyFill="1" applyBorder="1" applyAlignment="1">
      <alignment horizontal="center" vertical="center"/>
    </xf>
    <xf numFmtId="0" fontId="1" fillId="8" borderId="138" xfId="0" applyFont="1" applyFill="1" applyBorder="1" applyAlignment="1">
      <alignment horizontal="center" vertical="center"/>
    </xf>
    <xf numFmtId="0" fontId="1" fillId="8" borderId="121" xfId="0" applyFont="1" applyFill="1" applyBorder="1" applyAlignment="1">
      <alignment horizontal="center" vertical="center"/>
    </xf>
    <xf numFmtId="0" fontId="1" fillId="6" borderId="139" xfId="0" applyFont="1" applyFill="1" applyBorder="1" applyAlignment="1">
      <alignment horizontal="center" vertical="center"/>
    </xf>
    <xf numFmtId="49" fontId="1" fillId="6" borderId="139" xfId="0" applyNumberFormat="1" applyFont="1" applyFill="1" applyBorder="1" applyAlignment="1">
      <alignment vertical="center"/>
    </xf>
    <xf numFmtId="0" fontId="1" fillId="6" borderId="101" xfId="0" applyFont="1" applyFill="1" applyBorder="1" applyAlignment="1">
      <alignment horizontal="center" vertical="center"/>
    </xf>
    <xf numFmtId="0" fontId="1" fillId="7" borderId="77" xfId="0" applyFont="1" applyFill="1" applyBorder="1" applyAlignment="1">
      <alignment horizontal="center" vertical="center"/>
    </xf>
    <xf numFmtId="0" fontId="1" fillId="7" borderId="89" xfId="0" applyFont="1" applyFill="1" applyBorder="1" applyAlignment="1">
      <alignment horizontal="left" vertical="center"/>
    </xf>
    <xf numFmtId="0" fontId="1" fillId="7" borderId="35" xfId="0" applyFont="1" applyFill="1" applyBorder="1" applyAlignment="1">
      <alignment vertical="center" wrapText="1"/>
    </xf>
    <xf numFmtId="0" fontId="1" fillId="7" borderId="55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51" xfId="0" applyFont="1" applyFill="1" applyBorder="1" applyAlignment="1">
      <alignment horizontal="center" vertical="center"/>
    </xf>
    <xf numFmtId="0" fontId="1" fillId="7" borderId="78" xfId="0" applyFont="1" applyFill="1" applyBorder="1" applyAlignment="1">
      <alignment horizontal="center" vertical="center"/>
    </xf>
    <xf numFmtId="0" fontId="4" fillId="7" borderId="54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1" fontId="1" fillId="7" borderId="89" xfId="0" applyNumberFormat="1" applyFont="1" applyFill="1" applyBorder="1" applyAlignment="1">
      <alignment horizontal="left" vertical="center"/>
    </xf>
    <xf numFmtId="0" fontId="1" fillId="7" borderId="125" xfId="0" applyFont="1" applyFill="1" applyBorder="1" applyAlignment="1">
      <alignment horizontal="center" vertical="center"/>
    </xf>
    <xf numFmtId="0" fontId="1" fillId="7" borderId="126" xfId="0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44" xfId="0" applyFont="1" applyBorder="1" applyAlignment="1">
      <alignment horizontal="left" vertical="center"/>
    </xf>
    <xf numFmtId="0" fontId="5" fillId="0" borderId="140" xfId="0" applyFont="1" applyBorder="1" applyAlignment="1">
      <alignment vertical="center" wrapText="1"/>
    </xf>
    <xf numFmtId="0" fontId="5" fillId="0" borderId="129" xfId="0" applyFont="1" applyBorder="1" applyAlignment="1">
      <alignment vertical="center" wrapText="1"/>
    </xf>
    <xf numFmtId="0" fontId="4" fillId="6" borderId="27" xfId="0" applyFont="1" applyFill="1" applyBorder="1" applyAlignment="1">
      <alignment vertical="center" wrapText="1"/>
    </xf>
    <xf numFmtId="0" fontId="1" fillId="6" borderId="32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123" xfId="0" applyFont="1" applyFill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00" xfId="0" applyFont="1" applyBorder="1" applyAlignment="1">
      <alignment vertical="center"/>
    </xf>
    <xf numFmtId="49" fontId="1" fillId="0" borderId="89" xfId="0" applyNumberFormat="1" applyFont="1" applyBorder="1" applyAlignment="1">
      <alignment horizontal="left" vertical="center"/>
    </xf>
    <xf numFmtId="0" fontId="1" fillId="0" borderId="78" xfId="1" applyFont="1" applyFill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4" fillId="6" borderId="123" xfId="0" applyFont="1" applyFill="1" applyBorder="1" applyAlignment="1">
      <alignment horizontal="center" vertical="center"/>
    </xf>
    <xf numFmtId="1" fontId="1" fillId="0" borderId="126" xfId="0" applyNumberFormat="1" applyFont="1" applyBorder="1" applyAlignment="1">
      <alignment horizontal="left" vertical="center"/>
    </xf>
    <xf numFmtId="0" fontId="1" fillId="0" borderId="143" xfId="0" applyFont="1" applyBorder="1" applyAlignment="1">
      <alignment horizontal="center" vertical="center"/>
    </xf>
    <xf numFmtId="0" fontId="1" fillId="0" borderId="144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46" xfId="0" applyFont="1" applyBorder="1" applyAlignment="1">
      <alignment horizontal="center" vertical="center"/>
    </xf>
    <xf numFmtId="0" fontId="1" fillId="0" borderId="147" xfId="0" applyFont="1" applyBorder="1" applyAlignment="1">
      <alignment horizontal="center" vertical="center"/>
    </xf>
    <xf numFmtId="0" fontId="1" fillId="0" borderId="148" xfId="0" applyFont="1" applyBorder="1" applyAlignment="1">
      <alignment horizontal="center" vertical="center"/>
    </xf>
    <xf numFmtId="0" fontId="1" fillId="0" borderId="149" xfId="0" applyFont="1" applyBorder="1" applyAlignment="1">
      <alignment horizontal="center" vertical="center"/>
    </xf>
    <xf numFmtId="0" fontId="4" fillId="0" borderId="150" xfId="0" applyFont="1" applyBorder="1" applyAlignment="1">
      <alignment horizontal="center" vertical="center"/>
    </xf>
    <xf numFmtId="0" fontId="1" fillId="0" borderId="151" xfId="0" applyFont="1" applyBorder="1" applyAlignment="1">
      <alignment horizontal="center" vertical="center"/>
    </xf>
    <xf numFmtId="0" fontId="1" fillId="0" borderId="152" xfId="0" applyFont="1" applyBorder="1" applyAlignment="1">
      <alignment horizontal="center" vertical="center"/>
    </xf>
    <xf numFmtId="1" fontId="1" fillId="0" borderId="153" xfId="0" applyNumberFormat="1" applyFont="1" applyBorder="1" applyAlignment="1">
      <alignment horizontal="left" vertical="center"/>
    </xf>
    <xf numFmtId="0" fontId="5" fillId="0" borderId="154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6" fillId="0" borderId="159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5" fillId="0" borderId="161" xfId="0" applyFont="1" applyBorder="1" applyAlignment="1">
      <alignment horizontal="center" vertical="center"/>
    </xf>
    <xf numFmtId="0" fontId="1" fillId="0" borderId="158" xfId="0" applyFont="1" applyBorder="1" applyAlignment="1">
      <alignment horizontal="center" vertical="center"/>
    </xf>
    <xf numFmtId="0" fontId="1" fillId="0" borderId="161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5" fillId="3" borderId="129" xfId="0" applyFont="1" applyFill="1" applyBorder="1" applyAlignment="1">
      <alignment vertical="center" wrapText="1"/>
    </xf>
    <xf numFmtId="0" fontId="5" fillId="3" borderId="162" xfId="0" applyFont="1" applyFill="1" applyBorder="1" applyAlignment="1">
      <alignment horizontal="center" vertical="center"/>
    </xf>
    <xf numFmtId="0" fontId="5" fillId="3" borderId="157" xfId="0" applyFont="1" applyFill="1" applyBorder="1" applyAlignment="1">
      <alignment horizontal="center" vertical="center"/>
    </xf>
    <xf numFmtId="0" fontId="5" fillId="3" borderId="163" xfId="0" applyFont="1" applyFill="1" applyBorder="1" applyAlignment="1">
      <alignment horizontal="center" vertical="center"/>
    </xf>
    <xf numFmtId="0" fontId="6" fillId="3" borderId="164" xfId="0" applyFont="1" applyFill="1" applyBorder="1" applyAlignment="1">
      <alignment horizontal="center" vertical="center"/>
    </xf>
    <xf numFmtId="0" fontId="5" fillId="0" borderId="165" xfId="0" applyFont="1" applyBorder="1" applyAlignment="1">
      <alignment horizontal="center" vertical="center"/>
    </xf>
    <xf numFmtId="0" fontId="1" fillId="3" borderId="162" xfId="0" applyFont="1" applyFill="1" applyBorder="1" applyAlignment="1">
      <alignment horizontal="center" vertical="center"/>
    </xf>
    <xf numFmtId="0" fontId="1" fillId="3" borderId="163" xfId="0" applyFont="1" applyFill="1" applyBorder="1" applyAlignment="1">
      <alignment horizontal="center" vertical="center"/>
    </xf>
    <xf numFmtId="0" fontId="1" fillId="3" borderId="157" xfId="0" applyFont="1" applyFill="1" applyBorder="1" applyAlignment="1">
      <alignment horizontal="center" vertical="center"/>
    </xf>
    <xf numFmtId="0" fontId="4" fillId="3" borderId="164" xfId="0" applyFont="1" applyFill="1" applyBorder="1" applyAlignment="1">
      <alignment horizontal="center" vertical="center"/>
    </xf>
    <xf numFmtId="0" fontId="5" fillId="0" borderId="166" xfId="0" applyFont="1" applyBorder="1" applyAlignment="1">
      <alignment horizontal="center" vertical="center"/>
    </xf>
    <xf numFmtId="0" fontId="5" fillId="0" borderId="61" xfId="0" applyFont="1" applyBorder="1" applyAlignment="1">
      <alignment vertical="center" wrapText="1"/>
    </xf>
    <xf numFmtId="0" fontId="5" fillId="3" borderId="169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5" fillId="0" borderId="170" xfId="0" applyFont="1" applyBorder="1" applyAlignment="1">
      <alignment horizontal="center" vertical="center"/>
    </xf>
    <xf numFmtId="0" fontId="5" fillId="0" borderId="171" xfId="0" applyFont="1" applyBorder="1" applyAlignment="1">
      <alignment horizontal="center" vertical="center"/>
    </xf>
    <xf numFmtId="0" fontId="5" fillId="0" borderId="172" xfId="0" applyFont="1" applyBorder="1" applyAlignment="1">
      <alignment horizontal="center" vertical="center"/>
    </xf>
    <xf numFmtId="0" fontId="6" fillId="0" borderId="173" xfId="0" applyFont="1" applyBorder="1" applyAlignment="1">
      <alignment horizontal="center" vertical="center"/>
    </xf>
    <xf numFmtId="0" fontId="6" fillId="0" borderId="172" xfId="0" applyFont="1" applyBorder="1" applyAlignment="1">
      <alignment horizontal="center" vertical="center"/>
    </xf>
    <xf numFmtId="0" fontId="1" fillId="0" borderId="170" xfId="0" applyFont="1" applyBorder="1" applyAlignment="1">
      <alignment horizontal="center" vertical="center"/>
    </xf>
    <xf numFmtId="0" fontId="1" fillId="0" borderId="172" xfId="0" applyFont="1" applyBorder="1" applyAlignment="1">
      <alignment horizontal="center" vertical="center"/>
    </xf>
    <xf numFmtId="0" fontId="1" fillId="0" borderId="171" xfId="0" applyFont="1" applyBorder="1" applyAlignment="1">
      <alignment horizontal="center" vertical="center"/>
    </xf>
    <xf numFmtId="0" fontId="4" fillId="0" borderId="173" xfId="0" applyFont="1" applyBorder="1" applyAlignment="1">
      <alignment horizontal="center" vertical="center"/>
    </xf>
    <xf numFmtId="0" fontId="1" fillId="0" borderId="174" xfId="0" applyFont="1" applyBorder="1" applyAlignment="1">
      <alignment horizontal="center" vertical="center"/>
    </xf>
    <xf numFmtId="0" fontId="1" fillId="0" borderId="175" xfId="0" applyFont="1" applyBorder="1" applyAlignment="1">
      <alignment horizontal="left" vertical="center"/>
    </xf>
    <xf numFmtId="0" fontId="1" fillId="0" borderId="176" xfId="0" applyFont="1" applyBorder="1" applyAlignment="1">
      <alignment horizontal="center" vertical="center"/>
    </xf>
    <xf numFmtId="0" fontId="1" fillId="0" borderId="17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48" xfId="0" applyFont="1" applyFill="1" applyBorder="1" applyAlignment="1">
      <alignment wrapText="1"/>
    </xf>
    <xf numFmtId="0" fontId="1" fillId="3" borderId="37" xfId="0" applyFont="1" applyFill="1" applyBorder="1" applyAlignment="1">
      <alignment wrapText="1"/>
    </xf>
    <xf numFmtId="0" fontId="13" fillId="0" borderId="0" xfId="0" applyFont="1" applyAlignment="1">
      <alignment vertical="center"/>
    </xf>
    <xf numFmtId="0" fontId="5" fillId="0" borderId="34" xfId="0" applyFont="1" applyBorder="1" applyAlignment="1">
      <alignment wrapText="1"/>
    </xf>
    <xf numFmtId="0" fontId="5" fillId="0" borderId="44" xfId="0" applyFont="1" applyBorder="1" applyAlignment="1">
      <alignment wrapText="1"/>
    </xf>
    <xf numFmtId="0" fontId="1" fillId="0" borderId="35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127" xfId="0" applyFont="1" applyBorder="1" applyAlignment="1">
      <alignment horizontal="center" vertical="center"/>
    </xf>
    <xf numFmtId="0" fontId="1" fillId="0" borderId="37" xfId="0" applyFont="1" applyBorder="1" applyAlignment="1">
      <alignment wrapText="1"/>
    </xf>
    <xf numFmtId="0" fontId="1" fillId="0" borderId="129" xfId="0" applyFont="1" applyBorder="1" applyAlignment="1">
      <alignment vertical="center" wrapText="1"/>
    </xf>
    <xf numFmtId="0" fontId="1" fillId="0" borderId="130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1" fillId="0" borderId="13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1" fillId="0" borderId="126" xfId="0" applyFont="1" applyBorder="1" applyAlignment="1">
      <alignment horizontal="left" vertical="center"/>
    </xf>
    <xf numFmtId="0" fontId="1" fillId="0" borderId="91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1" fontId="1" fillId="0" borderId="142" xfId="0" applyNumberFormat="1" applyFont="1" applyBorder="1" applyAlignment="1">
      <alignment horizontal="left" vertical="center"/>
    </xf>
    <xf numFmtId="0" fontId="1" fillId="0" borderId="59" xfId="0" applyFont="1" applyBorder="1" applyAlignment="1">
      <alignment wrapText="1"/>
    </xf>
    <xf numFmtId="0" fontId="1" fillId="0" borderId="141" xfId="0" applyFont="1" applyBorder="1" applyAlignment="1">
      <alignment horizontal="left" vertical="center"/>
    </xf>
    <xf numFmtId="0" fontId="1" fillId="0" borderId="145" xfId="0" applyFont="1" applyBorder="1" applyAlignment="1">
      <alignment vertical="center" wrapText="1"/>
    </xf>
    <xf numFmtId="0" fontId="5" fillId="0" borderId="168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10" borderId="3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4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24" xfId="0" applyFont="1" applyBorder="1"/>
    <xf numFmtId="0" fontId="1" fillId="0" borderId="23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179" xfId="0" applyFont="1" applyBorder="1"/>
    <xf numFmtId="0" fontId="1" fillId="0" borderId="139" xfId="0" applyFont="1" applyBorder="1"/>
    <xf numFmtId="0" fontId="0" fillId="0" borderId="40" xfId="0" applyBorder="1"/>
    <xf numFmtId="0" fontId="1" fillId="3" borderId="35" xfId="0" applyFont="1" applyFill="1" applyBorder="1"/>
    <xf numFmtId="0" fontId="1" fillId="0" borderId="180" xfId="0" applyFont="1" applyBorder="1"/>
    <xf numFmtId="49" fontId="1" fillId="0" borderId="0" xfId="0" applyNumberFormat="1" applyFont="1" applyAlignment="1">
      <alignment horizontal="left" vertical="center"/>
    </xf>
    <xf numFmtId="0" fontId="5" fillId="0" borderId="35" xfId="0" applyFont="1" applyBorder="1" applyAlignment="1">
      <alignment horizontal="center" wrapText="1"/>
    </xf>
    <xf numFmtId="0" fontId="1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1" fontId="1" fillId="0" borderId="181" xfId="0" applyNumberFormat="1" applyFont="1" applyBorder="1" applyAlignment="1">
      <alignment horizontal="left" vertical="center"/>
    </xf>
    <xf numFmtId="0" fontId="1" fillId="11" borderId="89" xfId="0" applyFont="1" applyFill="1" applyBorder="1" applyAlignment="1">
      <alignment horizontal="left" vertical="center"/>
    </xf>
    <xf numFmtId="0" fontId="5" fillId="11" borderId="167" xfId="0" applyFont="1" applyFill="1" applyBorder="1" applyAlignment="1">
      <alignment horizontal="left" vertical="center"/>
    </xf>
    <xf numFmtId="0" fontId="1" fillId="0" borderId="0" xfId="0" applyFont="1" applyAlignment="1"/>
    <xf numFmtId="0" fontId="1" fillId="0" borderId="10" xfId="0" applyFont="1" applyBorder="1" applyAlignment="1"/>
    <xf numFmtId="0" fontId="2" fillId="0" borderId="103" xfId="0" applyFont="1" applyBorder="1" applyAlignment="1">
      <alignment horizontal="center" wrapText="1"/>
    </xf>
    <xf numFmtId="0" fontId="2" fillId="0" borderId="104" xfId="0" applyFont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72" xfId="0" applyFont="1" applyBorder="1" applyAlignment="1"/>
    <xf numFmtId="0" fontId="1" fillId="0" borderId="2" xfId="0" applyFont="1" applyBorder="1" applyAlignment="1"/>
    <xf numFmtId="0" fontId="1" fillId="0" borderId="18" xfId="0" applyFont="1" applyBorder="1" applyAlignment="1"/>
    <xf numFmtId="0" fontId="1" fillId="0" borderId="3" xfId="0" applyFont="1" applyBorder="1" applyAlignment="1">
      <alignment wrapText="1"/>
    </xf>
    <xf numFmtId="0" fontId="1" fillId="0" borderId="10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72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/>
    <xf numFmtId="0" fontId="4" fillId="0" borderId="58" xfId="0" applyFont="1" applyBorder="1" applyAlignment="1"/>
    <xf numFmtId="0" fontId="1" fillId="0" borderId="99" xfId="0" applyFont="1" applyBorder="1" applyAlignment="1"/>
    <xf numFmtId="0" fontId="1" fillId="0" borderId="102" xfId="0" applyFont="1" applyBorder="1" applyAlignment="1"/>
    <xf numFmtId="0" fontId="1" fillId="0" borderId="3" xfId="0" applyFont="1" applyBorder="1" applyAlignment="1"/>
    <xf numFmtId="0" fontId="1" fillId="0" borderId="101" xfId="0" applyFont="1" applyBorder="1" applyAlignment="1"/>
    <xf numFmtId="0" fontId="1" fillId="2" borderId="27" xfId="0" applyFont="1" applyFill="1" applyBorder="1" applyAlignment="1"/>
    <xf numFmtId="0" fontId="1" fillId="0" borderId="85" xfId="0" applyFont="1" applyBorder="1" applyAlignment="1"/>
    <xf numFmtId="0" fontId="1" fillId="0" borderId="86" xfId="0" applyFont="1" applyBorder="1" applyAlignment="1"/>
    <xf numFmtId="0" fontId="4" fillId="0" borderId="82" xfId="0" applyFont="1" applyBorder="1" applyAlignment="1"/>
    <xf numFmtId="0" fontId="4" fillId="0" borderId="87" xfId="0" applyFont="1" applyBorder="1" applyAlignment="1"/>
    <xf numFmtId="0" fontId="1" fillId="0" borderId="83" xfId="0" applyFont="1" applyBorder="1" applyAlignment="1"/>
    <xf numFmtId="0" fontId="1" fillId="0" borderId="84" xfId="0" applyFont="1" applyBorder="1" applyAlignment="1"/>
    <xf numFmtId="0" fontId="4" fillId="0" borderId="2" xfId="0" applyFont="1" applyBorder="1" applyAlignment="1"/>
    <xf numFmtId="0" fontId="4" fillId="2" borderId="27" xfId="0" applyFont="1" applyFill="1" applyBorder="1" applyAlignment="1">
      <alignment wrapText="1"/>
    </xf>
    <xf numFmtId="0" fontId="4" fillId="2" borderId="68" xfId="0" applyFont="1" applyFill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2" fillId="0" borderId="0" xfId="0" applyFont="1" applyAlignment="1"/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1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12" xfId="0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4" fillId="2" borderId="26" xfId="0" applyFont="1" applyFill="1" applyBorder="1" applyAlignment="1">
      <alignment wrapText="1"/>
    </xf>
    <xf numFmtId="0" fontId="4" fillId="2" borderId="31" xfId="0" applyFont="1" applyFill="1" applyBorder="1" applyAlignment="1">
      <alignment wrapText="1"/>
    </xf>
    <xf numFmtId="0" fontId="4" fillId="2" borderId="178" xfId="0" applyFont="1" applyFill="1" applyBorder="1" applyAlignment="1">
      <alignment wrapText="1"/>
    </xf>
    <xf numFmtId="0" fontId="20" fillId="2" borderId="110" xfId="0" applyFont="1" applyFill="1" applyBorder="1" applyAlignment="1">
      <alignment wrapText="1"/>
    </xf>
    <xf numFmtId="0" fontId="4" fillId="2" borderId="118" xfId="0" applyFont="1" applyFill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99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4" fillId="6" borderId="121" xfId="0" applyFont="1" applyFill="1" applyBorder="1" applyAlignment="1">
      <alignment vertical="center" wrapText="1"/>
    </xf>
    <xf numFmtId="0" fontId="0" fillId="6" borderId="115" xfId="0" applyFill="1" applyBorder="1" applyAlignment="1">
      <alignment vertical="center"/>
    </xf>
    <xf numFmtId="0" fontId="20" fillId="6" borderId="121" xfId="0" applyFont="1" applyFill="1" applyBorder="1" applyAlignment="1">
      <alignment vertical="center" wrapText="1"/>
    </xf>
    <xf numFmtId="0" fontId="4" fillId="6" borderId="32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1" fillId="0" borderId="46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</cellXfs>
  <cellStyles count="2">
    <cellStyle name="Normál" xfId="0" builtinId="0"/>
    <cellStyle name="Not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5"/>
  <sheetViews>
    <sheetView showGridLines="0" tabSelected="1" zoomScale="85" zoomScaleNormal="85" zoomScaleSheetLayoutView="110" workbookViewId="0">
      <pane xSplit="3" ySplit="9" topLeftCell="D10" activePane="bottomRight" state="frozen"/>
      <selection pane="topRight"/>
      <selection pane="bottomLeft"/>
      <selection pane="bottomRight" activeCell="B3" sqref="B3:AS3"/>
    </sheetView>
  </sheetViews>
  <sheetFormatPr defaultColWidth="9.140625" defaultRowHeight="12.75" x14ac:dyDescent="0.2"/>
  <cols>
    <col min="1" max="1" width="5.5703125" style="162" customWidth="1"/>
    <col min="2" max="2" width="17.42578125" style="164" customWidth="1"/>
    <col min="3" max="3" width="52.5703125" style="165" customWidth="1"/>
    <col min="4" max="4" width="24.85546875" style="165" customWidth="1"/>
    <col min="5" max="5" width="5.5703125" style="165" customWidth="1"/>
    <col min="6" max="6" width="5.42578125" style="165" customWidth="1"/>
    <col min="7" max="8" width="3.140625" style="166" customWidth="1"/>
    <col min="9" max="9" width="3.140625" style="163" customWidth="1"/>
    <col min="10" max="10" width="3.5703125" style="163" bestFit="1" customWidth="1"/>
    <col min="11" max="24" width="3.140625" style="163" customWidth="1"/>
    <col min="25" max="25" width="3.28515625" style="163" bestFit="1" customWidth="1"/>
    <col min="26" max="41" width="3.140625" style="163" customWidth="1"/>
    <col min="42" max="42" width="4" style="163" customWidth="1"/>
    <col min="43" max="43" width="13.42578125" style="163" bestFit="1" customWidth="1"/>
    <col min="44" max="44" width="4" style="163" customWidth="1"/>
    <col min="45" max="45" width="14.7109375" style="4" customWidth="1"/>
    <col min="46" max="46" width="14.5703125" style="4" bestFit="1" customWidth="1"/>
    <col min="47" max="16384" width="9.140625" style="4"/>
  </cols>
  <sheetData>
    <row r="1" spans="1:47" x14ac:dyDescent="0.2">
      <c r="A1" s="1"/>
      <c r="B1" s="2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/>
      <c r="AU1"/>
    </row>
    <row r="2" spans="1:47" ht="2.4500000000000002" customHeight="1" x14ac:dyDescent="0.2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/>
      <c r="AU2"/>
    </row>
    <row r="3" spans="1:47" ht="15.75" x14ac:dyDescent="0.25">
      <c r="A3" s="1"/>
      <c r="B3" s="419" t="s">
        <v>0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/>
      <c r="AU3"/>
    </row>
    <row r="4" spans="1:47" s="6" customFormat="1" x14ac:dyDescent="0.2">
      <c r="A4" s="420" t="s">
        <v>1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  <c r="AS4" s="420"/>
      <c r="AT4"/>
      <c r="AU4"/>
    </row>
    <row r="5" spans="1:47" s="6" customFormat="1" ht="13.5" thickBot="1" x14ac:dyDescent="0.25">
      <c r="A5" s="1"/>
      <c r="B5" s="1"/>
      <c r="C5" s="7"/>
      <c r="D5" s="7"/>
      <c r="E5" s="7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/>
      <c r="AU5"/>
    </row>
    <row r="6" spans="1:47" s="6" customFormat="1" ht="11.25" customHeight="1" thickBot="1" x14ac:dyDescent="0.25">
      <c r="A6" s="421" t="s">
        <v>2</v>
      </c>
      <c r="B6" s="423" t="s">
        <v>3</v>
      </c>
      <c r="C6" s="425" t="s">
        <v>4</v>
      </c>
      <c r="D6" s="427" t="s">
        <v>5</v>
      </c>
      <c r="E6" s="416" t="s">
        <v>6</v>
      </c>
      <c r="F6" s="429" t="s">
        <v>7</v>
      </c>
      <c r="G6" s="431" t="s">
        <v>8</v>
      </c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432"/>
      <c r="AN6" s="432"/>
      <c r="AO6" s="433"/>
      <c r="AP6" s="434" t="s">
        <v>2</v>
      </c>
      <c r="AQ6" s="436" t="s">
        <v>9</v>
      </c>
      <c r="AR6" s="397"/>
      <c r="AS6" s="438" t="s">
        <v>9</v>
      </c>
      <c r="AT6"/>
      <c r="AU6"/>
    </row>
    <row r="7" spans="1:47" s="6" customFormat="1" ht="13.5" customHeight="1" thickBot="1" x14ac:dyDescent="0.25">
      <c r="A7" s="422"/>
      <c r="B7" s="424"/>
      <c r="C7" s="426"/>
      <c r="D7" s="428"/>
      <c r="E7" s="417"/>
      <c r="F7" s="430"/>
      <c r="G7" s="10" t="s">
        <v>2</v>
      </c>
      <c r="H7" s="9" t="s">
        <v>2</v>
      </c>
      <c r="I7" s="9" t="s">
        <v>10</v>
      </c>
      <c r="J7" s="9" t="s">
        <v>2</v>
      </c>
      <c r="K7" s="11" t="s">
        <v>2</v>
      </c>
      <c r="L7" s="9" t="s">
        <v>2</v>
      </c>
      <c r="M7" s="9" t="s">
        <v>2</v>
      </c>
      <c r="N7" s="9" t="s">
        <v>11</v>
      </c>
      <c r="O7" s="9" t="s">
        <v>2</v>
      </c>
      <c r="P7" s="11" t="s">
        <v>2</v>
      </c>
      <c r="Q7" s="9" t="s">
        <v>2</v>
      </c>
      <c r="R7" s="9" t="s">
        <v>2</v>
      </c>
      <c r="S7" s="9" t="s">
        <v>12</v>
      </c>
      <c r="T7" s="9" t="s">
        <v>2</v>
      </c>
      <c r="U7" s="11" t="s">
        <v>2</v>
      </c>
      <c r="V7" s="9" t="s">
        <v>2</v>
      </c>
      <c r="W7" s="9" t="s">
        <v>2</v>
      </c>
      <c r="X7" s="9" t="s">
        <v>13</v>
      </c>
      <c r="Y7" s="9" t="s">
        <v>2</v>
      </c>
      <c r="Z7" s="11" t="s">
        <v>2</v>
      </c>
      <c r="AA7" s="9" t="s">
        <v>2</v>
      </c>
      <c r="AB7" s="9" t="s">
        <v>2</v>
      </c>
      <c r="AC7" s="9" t="s">
        <v>14</v>
      </c>
      <c r="AD7" s="9" t="s">
        <v>2</v>
      </c>
      <c r="AE7" s="11" t="s">
        <v>2</v>
      </c>
      <c r="AF7" s="9" t="s">
        <v>2</v>
      </c>
      <c r="AG7" s="9" t="s">
        <v>2</v>
      </c>
      <c r="AH7" s="9" t="s">
        <v>15</v>
      </c>
      <c r="AI7" s="9" t="s">
        <v>2</v>
      </c>
      <c r="AJ7" s="12" t="s">
        <v>2</v>
      </c>
      <c r="AK7" s="13" t="s">
        <v>2</v>
      </c>
      <c r="AL7" s="14" t="s">
        <v>2</v>
      </c>
      <c r="AM7" s="14" t="s">
        <v>16</v>
      </c>
      <c r="AN7" s="14" t="s">
        <v>2</v>
      </c>
      <c r="AO7" s="15" t="s">
        <v>2</v>
      </c>
      <c r="AP7" s="435"/>
      <c r="AQ7" s="437"/>
      <c r="AR7" s="398"/>
      <c r="AS7" s="439"/>
      <c r="AT7"/>
      <c r="AU7"/>
    </row>
    <row r="8" spans="1:47" s="6" customFormat="1" x14ac:dyDescent="0.2">
      <c r="A8" s="16" t="s">
        <v>2</v>
      </c>
      <c r="B8" s="17" t="s">
        <v>2</v>
      </c>
      <c r="C8" s="18" t="s">
        <v>2</v>
      </c>
      <c r="D8" s="7"/>
      <c r="E8" s="19" t="s">
        <v>2</v>
      </c>
      <c r="F8" s="20" t="s">
        <v>2</v>
      </c>
      <c r="G8" s="167" t="s">
        <v>17</v>
      </c>
      <c r="H8" s="168" t="s">
        <v>18</v>
      </c>
      <c r="I8" s="168" t="s">
        <v>19</v>
      </c>
      <c r="J8" s="168" t="s">
        <v>20</v>
      </c>
      <c r="K8" s="169" t="s">
        <v>21</v>
      </c>
      <c r="L8" s="167" t="s">
        <v>17</v>
      </c>
      <c r="M8" s="168" t="s">
        <v>18</v>
      </c>
      <c r="N8" s="168" t="s">
        <v>19</v>
      </c>
      <c r="O8" s="168" t="s">
        <v>20</v>
      </c>
      <c r="P8" s="169" t="s">
        <v>21</v>
      </c>
      <c r="Q8" s="167" t="s">
        <v>17</v>
      </c>
      <c r="R8" s="168" t="s">
        <v>18</v>
      </c>
      <c r="S8" s="168" t="s">
        <v>19</v>
      </c>
      <c r="T8" s="168" t="s">
        <v>20</v>
      </c>
      <c r="U8" s="169" t="s">
        <v>21</v>
      </c>
      <c r="V8" s="167" t="s">
        <v>17</v>
      </c>
      <c r="W8" s="168" t="s">
        <v>18</v>
      </c>
      <c r="X8" s="168" t="s">
        <v>19</v>
      </c>
      <c r="Y8" s="168" t="s">
        <v>20</v>
      </c>
      <c r="Z8" s="169" t="s">
        <v>21</v>
      </c>
      <c r="AA8" s="167" t="s">
        <v>17</v>
      </c>
      <c r="AB8" s="168" t="s">
        <v>18</v>
      </c>
      <c r="AC8" s="168" t="s">
        <v>19</v>
      </c>
      <c r="AD8" s="168" t="s">
        <v>20</v>
      </c>
      <c r="AE8" s="169" t="s">
        <v>21</v>
      </c>
      <c r="AF8" s="167" t="s">
        <v>17</v>
      </c>
      <c r="AG8" s="168" t="s">
        <v>18</v>
      </c>
      <c r="AH8" s="168" t="s">
        <v>19</v>
      </c>
      <c r="AI8" s="168" t="s">
        <v>20</v>
      </c>
      <c r="AJ8" s="169" t="s">
        <v>21</v>
      </c>
      <c r="AK8" s="167" t="s">
        <v>17</v>
      </c>
      <c r="AL8" s="168" t="s">
        <v>18</v>
      </c>
      <c r="AM8" s="168" t="s">
        <v>19</v>
      </c>
      <c r="AN8" s="168" t="s">
        <v>20</v>
      </c>
      <c r="AO8" s="169" t="s">
        <v>21</v>
      </c>
      <c r="AP8" s="21" t="s">
        <v>2</v>
      </c>
      <c r="AQ8" s="22" t="s">
        <v>2</v>
      </c>
      <c r="AR8" s="399"/>
      <c r="AS8" s="23" t="s">
        <v>2</v>
      </c>
      <c r="AT8"/>
      <c r="AU8"/>
    </row>
    <row r="9" spans="1:47" s="1" customFormat="1" x14ac:dyDescent="0.2">
      <c r="A9" s="24" t="s">
        <v>2</v>
      </c>
      <c r="B9" s="440" t="s">
        <v>22</v>
      </c>
      <c r="C9" s="440"/>
      <c r="D9" s="386"/>
      <c r="E9" s="406">
        <f>SUM(E10:E21)</f>
        <v>35</v>
      </c>
      <c r="F9" s="407">
        <f>SUM(F10:F21)</f>
        <v>42</v>
      </c>
      <c r="G9" s="25">
        <f>SUM(G10:G21)</f>
        <v>6</v>
      </c>
      <c r="H9" s="27">
        <f>SUM(H10:H21)</f>
        <v>7</v>
      </c>
      <c r="I9" s="28">
        <f>SUM(I10:I21)</f>
        <v>0</v>
      </c>
      <c r="J9" s="28"/>
      <c r="K9" s="28">
        <f>SUM(K10:K21)</f>
        <v>17</v>
      </c>
      <c r="L9" s="24">
        <f>SUM(L10:L21)</f>
        <v>6</v>
      </c>
      <c r="M9" s="27">
        <f>SUM(M10:M21)</f>
        <v>5</v>
      </c>
      <c r="N9" s="28">
        <f>SUM(N10:N21)</f>
        <v>1</v>
      </c>
      <c r="O9" s="28"/>
      <c r="P9" s="28">
        <f>SUM(P10:P21)</f>
        <v>14</v>
      </c>
      <c r="Q9" s="24">
        <f>SUM(Q10:Q21)</f>
        <v>2</v>
      </c>
      <c r="R9" s="27">
        <f>SUM(R10:R21)</f>
        <v>3</v>
      </c>
      <c r="S9" s="28">
        <f>SUM(S10:S21)</f>
        <v>0</v>
      </c>
      <c r="T9" s="28"/>
      <c r="U9" s="28">
        <f>SUM(U10:U21)</f>
        <v>5</v>
      </c>
      <c r="V9" s="24">
        <f>SUM(V10:V21)</f>
        <v>2</v>
      </c>
      <c r="W9" s="27">
        <f>SUM(W10:W21)</f>
        <v>3</v>
      </c>
      <c r="X9" s="28">
        <f>SUM(X10:X21)</f>
        <v>0</v>
      </c>
      <c r="Y9" s="28"/>
      <c r="Z9" s="28">
        <f>SUM(Z10:Z21)</f>
        <v>6</v>
      </c>
      <c r="AA9" s="24">
        <f>SUM(AA10:AA21)</f>
        <v>0</v>
      </c>
      <c r="AB9" s="27">
        <f>SUM(AB10:AB21)</f>
        <v>0</v>
      </c>
      <c r="AC9" s="28">
        <f>SUM(AC10:AC21)</f>
        <v>0</v>
      </c>
      <c r="AD9" s="28"/>
      <c r="AE9" s="28">
        <f>SUM(AE10:AE21)</f>
        <v>0</v>
      </c>
      <c r="AF9" s="24">
        <f>SUM(AF10:AF21)</f>
        <v>0</v>
      </c>
      <c r="AG9" s="27">
        <f>SUM(AG10:AG21)</f>
        <v>0</v>
      </c>
      <c r="AH9" s="28">
        <f>SUM(AH10:AH21)</f>
        <v>0</v>
      </c>
      <c r="AI9" s="28"/>
      <c r="AJ9" s="28">
        <f>SUM(AJ10:AJ21)</f>
        <v>0</v>
      </c>
      <c r="AK9" s="24">
        <f>SUM(AK10:AK21)</f>
        <v>0</v>
      </c>
      <c r="AL9" s="27">
        <f>SUM(AL10:AL21)</f>
        <v>0</v>
      </c>
      <c r="AM9" s="28">
        <f>SUM(AM10:AM21)</f>
        <v>0</v>
      </c>
      <c r="AN9" s="28"/>
      <c r="AO9" s="28">
        <f>SUM(AO10:AO21)</f>
        <v>0</v>
      </c>
      <c r="AP9" s="29" t="s">
        <v>2</v>
      </c>
      <c r="AQ9" s="30" t="s">
        <v>2</v>
      </c>
      <c r="AR9" s="30"/>
      <c r="AS9" s="26" t="s">
        <v>2</v>
      </c>
      <c r="AT9"/>
      <c r="AU9"/>
    </row>
    <row r="10" spans="1:47" s="6" customFormat="1" ht="13.5" customHeight="1" x14ac:dyDescent="0.2">
      <c r="A10" s="31" t="s">
        <v>10</v>
      </c>
      <c r="B10" s="394" t="s">
        <v>23</v>
      </c>
      <c r="C10" s="364" t="s">
        <v>24</v>
      </c>
      <c r="D10" s="32" t="s">
        <v>25</v>
      </c>
      <c r="E10" s="33">
        <f>SUM(G10:I10,L10:N10,Q10:S10,V10:X10,AA10:AC10,AF10:AH10,AK10:AM10)</f>
        <v>4</v>
      </c>
      <c r="F10" s="34">
        <f>SUM(K10,P10,U10,Z10,AE10,AJ10,AO10)</f>
        <v>6</v>
      </c>
      <c r="G10" s="35">
        <v>2</v>
      </c>
      <c r="H10" s="36">
        <v>2</v>
      </c>
      <c r="I10" s="37">
        <v>0</v>
      </c>
      <c r="J10" s="38" t="s">
        <v>26</v>
      </c>
      <c r="K10" s="39">
        <v>6</v>
      </c>
      <c r="L10" s="35" t="s">
        <v>2</v>
      </c>
      <c r="M10" s="36"/>
      <c r="N10" s="37"/>
      <c r="O10" s="38"/>
      <c r="P10" s="39"/>
      <c r="Q10" s="35" t="s">
        <v>2</v>
      </c>
      <c r="R10" s="36" t="s">
        <v>2</v>
      </c>
      <c r="S10" s="37" t="s">
        <v>2</v>
      </c>
      <c r="T10" s="38" t="s">
        <v>2</v>
      </c>
      <c r="U10" s="39" t="s">
        <v>2</v>
      </c>
      <c r="V10" s="36" t="s">
        <v>2</v>
      </c>
      <c r="W10" s="36" t="s">
        <v>2</v>
      </c>
      <c r="X10" s="37" t="s">
        <v>2</v>
      </c>
      <c r="Y10" s="38" t="s">
        <v>2</v>
      </c>
      <c r="Z10" s="39" t="s">
        <v>2</v>
      </c>
      <c r="AA10" s="36" t="s">
        <v>2</v>
      </c>
      <c r="AB10" s="36" t="s">
        <v>2</v>
      </c>
      <c r="AC10" s="37" t="s">
        <v>2</v>
      </c>
      <c r="AD10" s="38" t="s">
        <v>2</v>
      </c>
      <c r="AE10" s="39" t="s">
        <v>2</v>
      </c>
      <c r="AF10" s="37" t="s">
        <v>2</v>
      </c>
      <c r="AG10" s="40" t="s">
        <v>2</v>
      </c>
      <c r="AH10" s="37" t="s">
        <v>2</v>
      </c>
      <c r="AI10" s="38" t="s">
        <v>2</v>
      </c>
      <c r="AJ10" s="39" t="s">
        <v>2</v>
      </c>
      <c r="AK10" s="36" t="s">
        <v>2</v>
      </c>
      <c r="AL10" s="36" t="s">
        <v>2</v>
      </c>
      <c r="AM10" s="37" t="s">
        <v>2</v>
      </c>
      <c r="AN10" s="38" t="s">
        <v>2</v>
      </c>
      <c r="AO10" s="39" t="s">
        <v>2</v>
      </c>
      <c r="AP10" s="41" t="s">
        <v>2</v>
      </c>
      <c r="AQ10" s="22" t="s">
        <v>2</v>
      </c>
      <c r="AR10" s="41"/>
      <c r="AS10" s="23" t="s">
        <v>2</v>
      </c>
      <c r="AT10"/>
      <c r="AU10"/>
    </row>
    <row r="11" spans="1:47" s="6" customFormat="1" ht="13.5" customHeight="1" x14ac:dyDescent="0.2">
      <c r="A11" s="31" t="s">
        <v>11</v>
      </c>
      <c r="B11" s="42" t="s">
        <v>27</v>
      </c>
      <c r="C11" s="365" t="s">
        <v>28</v>
      </c>
      <c r="D11" s="32" t="s">
        <v>29</v>
      </c>
      <c r="E11" s="33">
        <f t="shared" ref="E11" si="0">SUM(G11:I11,L11:N11,Q11:S11,V11:X11,AA11:AC11,AF11:AH11,AK11:AM11)</f>
        <v>5</v>
      </c>
      <c r="F11" s="34">
        <f t="shared" ref="F11" si="1">SUM(K11,P11,U11,Z11,AE11,AJ11,AO11)</f>
        <v>6</v>
      </c>
      <c r="G11" s="43">
        <v>2</v>
      </c>
      <c r="H11" s="43">
        <v>3</v>
      </c>
      <c r="I11" s="44">
        <v>0</v>
      </c>
      <c r="J11" s="45" t="s">
        <v>30</v>
      </c>
      <c r="K11" s="46">
        <v>6</v>
      </c>
      <c r="L11" s="43" t="s">
        <v>2</v>
      </c>
      <c r="M11" s="43" t="s">
        <v>2</v>
      </c>
      <c r="N11" s="43" t="s">
        <v>2</v>
      </c>
      <c r="O11" s="43" t="s">
        <v>2</v>
      </c>
      <c r="P11" s="47" t="s">
        <v>2</v>
      </c>
      <c r="Q11" s="44" t="s">
        <v>2</v>
      </c>
      <c r="R11" s="48" t="s">
        <v>2</v>
      </c>
      <c r="S11" s="44" t="s">
        <v>2</v>
      </c>
      <c r="T11" s="45" t="s">
        <v>2</v>
      </c>
      <c r="U11" s="46" t="s">
        <v>2</v>
      </c>
      <c r="V11" s="43" t="s">
        <v>2</v>
      </c>
      <c r="W11" s="43" t="s">
        <v>2</v>
      </c>
      <c r="X11" s="44" t="s">
        <v>2</v>
      </c>
      <c r="Y11" s="45" t="s">
        <v>2</v>
      </c>
      <c r="Z11" s="46" t="s">
        <v>2</v>
      </c>
      <c r="AA11" s="43" t="s">
        <v>2</v>
      </c>
      <c r="AB11" s="43" t="s">
        <v>2</v>
      </c>
      <c r="AC11" s="44" t="s">
        <v>2</v>
      </c>
      <c r="AD11" s="45" t="s">
        <v>2</v>
      </c>
      <c r="AE11" s="49" t="s">
        <v>2</v>
      </c>
      <c r="AF11" s="43" t="s">
        <v>2</v>
      </c>
      <c r="AG11" s="43" t="s">
        <v>2</v>
      </c>
      <c r="AH11" s="44" t="s">
        <v>2</v>
      </c>
      <c r="AI11" s="45" t="s">
        <v>2</v>
      </c>
      <c r="AJ11" s="46" t="s">
        <v>2</v>
      </c>
      <c r="AK11" s="43" t="s">
        <v>2</v>
      </c>
      <c r="AL11" s="43" t="s">
        <v>2</v>
      </c>
      <c r="AM11" s="44" t="s">
        <v>2</v>
      </c>
      <c r="AN11" s="45" t="s">
        <v>2</v>
      </c>
      <c r="AO11" s="46" t="s">
        <v>2</v>
      </c>
      <c r="AP11" s="42" t="s">
        <v>2</v>
      </c>
      <c r="AQ11" s="42" t="s">
        <v>2</v>
      </c>
      <c r="AR11" s="42"/>
      <c r="AS11" s="50" t="s">
        <v>2</v>
      </c>
      <c r="AT11"/>
      <c r="AU11"/>
    </row>
    <row r="12" spans="1:47" s="6" customFormat="1" ht="13.5" customHeight="1" x14ac:dyDescent="0.2">
      <c r="A12" s="51" t="s">
        <v>12</v>
      </c>
      <c r="B12" s="42" t="s">
        <v>31</v>
      </c>
      <c r="C12" s="52" t="s">
        <v>32</v>
      </c>
      <c r="D12" s="53" t="s">
        <v>33</v>
      </c>
      <c r="E12" s="33">
        <f>SUM(G12:I12,L12:N12,Q12:S12,V12:X12,AA12:AC12,AF12:AH12,AK12:AM12)</f>
        <v>3</v>
      </c>
      <c r="F12" s="34">
        <f>SUM(K12,P12,U12,Z12,AE12,AJ12,AO12)</f>
        <v>5</v>
      </c>
      <c r="G12" s="43"/>
      <c r="H12" s="43"/>
      <c r="I12" s="44"/>
      <c r="J12" s="45"/>
      <c r="K12" s="46"/>
      <c r="L12" s="43">
        <v>2</v>
      </c>
      <c r="M12" s="43">
        <v>0</v>
      </c>
      <c r="N12" s="44">
        <v>1</v>
      </c>
      <c r="O12" s="45" t="s">
        <v>30</v>
      </c>
      <c r="P12" s="46">
        <v>5</v>
      </c>
      <c r="Q12" s="44" t="s">
        <v>2</v>
      </c>
      <c r="R12" s="48" t="s">
        <v>2</v>
      </c>
      <c r="S12" s="44" t="s">
        <v>2</v>
      </c>
      <c r="T12" s="45" t="s">
        <v>2</v>
      </c>
      <c r="U12" s="55" t="s">
        <v>2</v>
      </c>
      <c r="V12" s="43" t="s">
        <v>2</v>
      </c>
      <c r="W12" s="43" t="s">
        <v>2</v>
      </c>
      <c r="X12" s="44" t="s">
        <v>2</v>
      </c>
      <c r="Y12" s="45" t="s">
        <v>2</v>
      </c>
      <c r="Z12" s="46" t="s">
        <v>2</v>
      </c>
      <c r="AA12" s="43" t="s">
        <v>2</v>
      </c>
      <c r="AB12" s="43" t="s">
        <v>2</v>
      </c>
      <c r="AC12" s="44" t="s">
        <v>2</v>
      </c>
      <c r="AD12" s="45" t="s">
        <v>2</v>
      </c>
      <c r="AE12" s="49" t="s">
        <v>2</v>
      </c>
      <c r="AF12" s="43" t="s">
        <v>2</v>
      </c>
      <c r="AG12" s="43" t="s">
        <v>2</v>
      </c>
      <c r="AH12" s="44" t="s">
        <v>2</v>
      </c>
      <c r="AI12" s="45" t="s">
        <v>2</v>
      </c>
      <c r="AJ12" s="46" t="s">
        <v>2</v>
      </c>
      <c r="AK12" s="43" t="s">
        <v>2</v>
      </c>
      <c r="AL12" s="43" t="s">
        <v>2</v>
      </c>
      <c r="AM12" s="44" t="s">
        <v>2</v>
      </c>
      <c r="AN12" s="45" t="s">
        <v>2</v>
      </c>
      <c r="AO12" s="46" t="s">
        <v>2</v>
      </c>
      <c r="AP12" s="42" t="s">
        <v>2</v>
      </c>
      <c r="AQ12" s="56" t="s">
        <v>2</v>
      </c>
      <c r="AR12" s="42"/>
      <c r="AS12" s="57" t="s">
        <v>2</v>
      </c>
      <c r="AT12"/>
      <c r="AU12"/>
    </row>
    <row r="13" spans="1:47" s="6" customFormat="1" ht="13.5" customHeight="1" x14ac:dyDescent="0.2">
      <c r="A13" s="51" t="s">
        <v>13</v>
      </c>
      <c r="B13" s="394" t="s">
        <v>34</v>
      </c>
      <c r="C13" s="52" t="s">
        <v>35</v>
      </c>
      <c r="D13" s="58" t="s">
        <v>36</v>
      </c>
      <c r="E13" s="33">
        <f t="shared" ref="E13:E21" si="2">SUM(G13:I13,L13:N13,Q13:S13,V13:X13,AA13:AC13,AF13:AH13,AK13:AM13)</f>
        <v>4</v>
      </c>
      <c r="F13" s="34">
        <f t="shared" ref="F13:F21" si="3">SUM(K13,P13,U13,Z13,AE13,AJ13,AO13)</f>
        <v>4</v>
      </c>
      <c r="G13" s="59" t="s">
        <v>2</v>
      </c>
      <c r="H13" s="59" t="s">
        <v>2</v>
      </c>
      <c r="I13" s="60" t="s">
        <v>2</v>
      </c>
      <c r="J13" s="61" t="s">
        <v>2</v>
      </c>
      <c r="K13" s="62" t="s">
        <v>2</v>
      </c>
      <c r="L13" s="59">
        <v>2</v>
      </c>
      <c r="M13" s="59">
        <v>2</v>
      </c>
      <c r="N13" s="60">
        <v>0</v>
      </c>
      <c r="O13" s="61" t="s">
        <v>30</v>
      </c>
      <c r="P13" s="62">
        <v>4</v>
      </c>
      <c r="Q13" s="63" t="s">
        <v>2</v>
      </c>
      <c r="R13" s="43" t="s">
        <v>2</v>
      </c>
      <c r="S13" s="44" t="s">
        <v>2</v>
      </c>
      <c r="T13" s="45" t="s">
        <v>2</v>
      </c>
      <c r="U13" s="46" t="s">
        <v>2</v>
      </c>
      <c r="V13" s="43" t="s">
        <v>2</v>
      </c>
      <c r="W13" s="43" t="s">
        <v>2</v>
      </c>
      <c r="X13" s="44" t="s">
        <v>2</v>
      </c>
      <c r="Y13" s="45" t="s">
        <v>2</v>
      </c>
      <c r="Z13" s="46" t="s">
        <v>2</v>
      </c>
      <c r="AA13" s="43" t="s">
        <v>2</v>
      </c>
      <c r="AB13" s="43" t="s">
        <v>2</v>
      </c>
      <c r="AC13" s="44" t="s">
        <v>2</v>
      </c>
      <c r="AD13" s="45" t="s">
        <v>2</v>
      </c>
      <c r="AE13" s="46" t="s">
        <v>2</v>
      </c>
      <c r="AF13" s="44" t="s">
        <v>2</v>
      </c>
      <c r="AG13" s="43" t="s">
        <v>2</v>
      </c>
      <c r="AH13" s="44" t="s">
        <v>2</v>
      </c>
      <c r="AI13" s="45" t="s">
        <v>2</v>
      </c>
      <c r="AJ13" s="46" t="s">
        <v>2</v>
      </c>
      <c r="AK13" s="43" t="s">
        <v>2</v>
      </c>
      <c r="AL13" s="43" t="s">
        <v>2</v>
      </c>
      <c r="AM13" s="44" t="s">
        <v>2</v>
      </c>
      <c r="AN13" s="45" t="s">
        <v>2</v>
      </c>
      <c r="AO13" s="46" t="s">
        <v>2</v>
      </c>
      <c r="AP13" s="395" t="str">
        <f>A10</f>
        <v>1.</v>
      </c>
      <c r="AQ13" s="408" t="str">
        <f>B10</f>
        <v>NMXMA1EBNF</v>
      </c>
      <c r="AR13" s="395"/>
      <c r="AS13" s="50"/>
      <c r="AT13"/>
      <c r="AU13"/>
    </row>
    <row r="14" spans="1:47" s="6" customFormat="1" ht="13.5" customHeight="1" x14ac:dyDescent="0.2">
      <c r="A14" s="51" t="s">
        <v>14</v>
      </c>
      <c r="B14" s="42" t="s">
        <v>37</v>
      </c>
      <c r="C14" s="52" t="s">
        <v>38</v>
      </c>
      <c r="D14" s="32" t="s">
        <v>29</v>
      </c>
      <c r="E14" s="33">
        <f>SUM(G14:I14,L14:N14,Q14:S14,V14:X14,AA14:AC14,AF14:AH14,AK14:AM14)</f>
        <v>4</v>
      </c>
      <c r="F14" s="34">
        <f>SUM(K14,P14,U14,Z14,AE14,AJ14,AO14)</f>
        <v>4</v>
      </c>
      <c r="G14" s="43" t="s">
        <v>2</v>
      </c>
      <c r="H14" s="43" t="s">
        <v>2</v>
      </c>
      <c r="I14" s="44" t="s">
        <v>2</v>
      </c>
      <c r="J14" s="45" t="s">
        <v>2</v>
      </c>
      <c r="K14" s="46" t="s">
        <v>2</v>
      </c>
      <c r="L14" s="59">
        <v>2</v>
      </c>
      <c r="M14" s="59">
        <v>2</v>
      </c>
      <c r="N14" s="60">
        <v>0</v>
      </c>
      <c r="O14" s="61" t="s">
        <v>30</v>
      </c>
      <c r="P14" s="64">
        <v>4</v>
      </c>
      <c r="Q14" s="44" t="s">
        <v>2</v>
      </c>
      <c r="R14" s="48" t="s">
        <v>2</v>
      </c>
      <c r="S14" s="44" t="s">
        <v>2</v>
      </c>
      <c r="T14" s="45" t="s">
        <v>2</v>
      </c>
      <c r="U14" s="46" t="s">
        <v>2</v>
      </c>
      <c r="V14" s="43" t="s">
        <v>2</v>
      </c>
      <c r="W14" s="43" t="s">
        <v>2</v>
      </c>
      <c r="X14" s="44" t="s">
        <v>2</v>
      </c>
      <c r="Y14" s="45" t="s">
        <v>2</v>
      </c>
      <c r="Z14" s="46" t="s">
        <v>2</v>
      </c>
      <c r="AA14" s="43" t="s">
        <v>2</v>
      </c>
      <c r="AB14" s="43" t="s">
        <v>2</v>
      </c>
      <c r="AC14" s="44" t="s">
        <v>2</v>
      </c>
      <c r="AD14" s="45" t="s">
        <v>2</v>
      </c>
      <c r="AE14" s="46" t="s">
        <v>2</v>
      </c>
      <c r="AF14" s="43" t="s">
        <v>2</v>
      </c>
      <c r="AG14" s="43" t="s">
        <v>2</v>
      </c>
      <c r="AH14" s="44" t="s">
        <v>2</v>
      </c>
      <c r="AI14" s="45" t="s">
        <v>2</v>
      </c>
      <c r="AJ14" s="46" t="s">
        <v>2</v>
      </c>
      <c r="AK14" s="43" t="s">
        <v>2</v>
      </c>
      <c r="AL14" s="43" t="s">
        <v>2</v>
      </c>
      <c r="AM14" s="44" t="s">
        <v>2</v>
      </c>
      <c r="AN14" s="45" t="s">
        <v>2</v>
      </c>
      <c r="AO14" s="46" t="s">
        <v>2</v>
      </c>
      <c r="AP14" s="253" t="str">
        <f>A11</f>
        <v>2.</v>
      </c>
      <c r="AQ14" s="408" t="str">
        <f>B11</f>
        <v>NMXIMAEBNF</v>
      </c>
      <c r="AR14" s="253"/>
      <c r="AS14" s="50"/>
      <c r="AT14"/>
      <c r="AU14"/>
    </row>
    <row r="15" spans="1:47" s="6" customFormat="1" ht="13.5" customHeight="1" x14ac:dyDescent="0.2">
      <c r="A15" s="51" t="s">
        <v>15</v>
      </c>
      <c r="B15" s="394" t="s">
        <v>39</v>
      </c>
      <c r="C15" s="52" t="s">
        <v>40</v>
      </c>
      <c r="D15" s="58" t="s">
        <v>36</v>
      </c>
      <c r="E15" s="33">
        <f t="shared" si="2"/>
        <v>4</v>
      </c>
      <c r="F15" s="34">
        <f t="shared" si="3"/>
        <v>4</v>
      </c>
      <c r="G15" s="43" t="s">
        <v>2</v>
      </c>
      <c r="H15" s="43" t="s">
        <v>2</v>
      </c>
      <c r="I15" s="44" t="s">
        <v>2</v>
      </c>
      <c r="J15" s="45" t="s">
        <v>2</v>
      </c>
      <c r="K15" s="46" t="s">
        <v>2</v>
      </c>
      <c r="L15" s="43"/>
      <c r="M15" s="43"/>
      <c r="N15" s="44"/>
      <c r="O15" s="45"/>
      <c r="P15" s="46"/>
      <c r="Q15" s="63">
        <v>2</v>
      </c>
      <c r="R15" s="43">
        <v>2</v>
      </c>
      <c r="S15" s="44">
        <v>0</v>
      </c>
      <c r="T15" s="45" t="s">
        <v>30</v>
      </c>
      <c r="U15" s="46">
        <v>4</v>
      </c>
      <c r="V15" s="43" t="s">
        <v>2</v>
      </c>
      <c r="W15" s="43" t="s">
        <v>2</v>
      </c>
      <c r="X15" s="44" t="s">
        <v>2</v>
      </c>
      <c r="Y15" s="45" t="s">
        <v>2</v>
      </c>
      <c r="Z15" s="46" t="s">
        <v>2</v>
      </c>
      <c r="AA15" s="43" t="s">
        <v>2</v>
      </c>
      <c r="AB15" s="43" t="s">
        <v>2</v>
      </c>
      <c r="AC15" s="44" t="s">
        <v>2</v>
      </c>
      <c r="AD15" s="45" t="s">
        <v>2</v>
      </c>
      <c r="AE15" s="46" t="s">
        <v>2</v>
      </c>
      <c r="AF15" s="43" t="s">
        <v>2</v>
      </c>
      <c r="AG15" s="43" t="s">
        <v>2</v>
      </c>
      <c r="AH15" s="44" t="s">
        <v>2</v>
      </c>
      <c r="AI15" s="45" t="s">
        <v>2</v>
      </c>
      <c r="AJ15" s="46" t="s">
        <v>2</v>
      </c>
      <c r="AK15" s="43" t="s">
        <v>2</v>
      </c>
      <c r="AL15" s="43" t="s">
        <v>2</v>
      </c>
      <c r="AM15" s="44" t="s">
        <v>2</v>
      </c>
      <c r="AN15" s="45" t="s">
        <v>2</v>
      </c>
      <c r="AO15" s="46" t="s">
        <v>2</v>
      </c>
      <c r="AP15" s="395" t="str">
        <f>A13</f>
        <v>4.</v>
      </c>
      <c r="AQ15" s="408" t="str">
        <f>B13</f>
        <v>NMXAN1EBNF</v>
      </c>
      <c r="AR15" s="395"/>
      <c r="AS15" s="50"/>
      <c r="AT15"/>
      <c r="AU15"/>
    </row>
    <row r="16" spans="1:47" s="6" customFormat="1" ht="13.5" customHeight="1" x14ac:dyDescent="0.2">
      <c r="A16" s="51" t="s">
        <v>16</v>
      </c>
      <c r="B16" s="42" t="s">
        <v>41</v>
      </c>
      <c r="C16" s="52" t="s">
        <v>42</v>
      </c>
      <c r="D16" s="58" t="s">
        <v>43</v>
      </c>
      <c r="E16" s="33">
        <f t="shared" si="2"/>
        <v>3</v>
      </c>
      <c r="F16" s="34">
        <f t="shared" si="3"/>
        <v>4</v>
      </c>
      <c r="G16" s="43">
        <v>2</v>
      </c>
      <c r="H16" s="43">
        <v>1</v>
      </c>
      <c r="I16" s="44">
        <v>0</v>
      </c>
      <c r="J16" s="45" t="s">
        <v>30</v>
      </c>
      <c r="K16" s="46">
        <v>4</v>
      </c>
      <c r="L16" s="43"/>
      <c r="M16" s="43"/>
      <c r="N16" s="44"/>
      <c r="O16" s="45"/>
      <c r="P16" s="46"/>
      <c r="Q16" s="43"/>
      <c r="R16" s="43"/>
      <c r="S16" s="44"/>
      <c r="T16" s="45"/>
      <c r="U16" s="46"/>
      <c r="V16" s="43" t="s">
        <v>2</v>
      </c>
      <c r="W16" s="43" t="s">
        <v>2</v>
      </c>
      <c r="X16" s="44" t="s">
        <v>2</v>
      </c>
      <c r="Y16" s="45" t="s">
        <v>2</v>
      </c>
      <c r="Z16" s="46" t="s">
        <v>2</v>
      </c>
      <c r="AA16" s="43" t="s">
        <v>2</v>
      </c>
      <c r="AB16" s="43" t="s">
        <v>2</v>
      </c>
      <c r="AC16" s="44" t="s">
        <v>2</v>
      </c>
      <c r="AD16" s="45" t="s">
        <v>2</v>
      </c>
      <c r="AE16" s="46" t="s">
        <v>2</v>
      </c>
      <c r="AF16" s="43" t="s">
        <v>2</v>
      </c>
      <c r="AG16" s="43" t="s">
        <v>2</v>
      </c>
      <c r="AH16" s="44" t="s">
        <v>2</v>
      </c>
      <c r="AI16" s="45" t="s">
        <v>2</v>
      </c>
      <c r="AJ16" s="46" t="s">
        <v>2</v>
      </c>
      <c r="AK16" s="43" t="s">
        <v>2</v>
      </c>
      <c r="AL16" s="43" t="s">
        <v>2</v>
      </c>
      <c r="AM16" s="44" t="s">
        <v>2</v>
      </c>
      <c r="AN16" s="45" t="s">
        <v>2</v>
      </c>
      <c r="AO16" s="46" t="s">
        <v>2</v>
      </c>
      <c r="AP16" s="395" t="str">
        <f>A13</f>
        <v>4.</v>
      </c>
      <c r="AQ16" s="408" t="str">
        <f>B13</f>
        <v>NMXAN1EBNF</v>
      </c>
      <c r="AR16" s="395"/>
      <c r="AS16" s="50"/>
      <c r="AT16"/>
      <c r="AU16"/>
    </row>
    <row r="17" spans="1:47" s="6" customFormat="1" ht="13.5" customHeight="1" x14ac:dyDescent="0.2">
      <c r="A17" s="51" t="s">
        <v>44</v>
      </c>
      <c r="B17" s="42" t="s">
        <v>45</v>
      </c>
      <c r="C17" s="52" t="s">
        <v>46</v>
      </c>
      <c r="D17" s="58" t="s">
        <v>47</v>
      </c>
      <c r="E17" s="33">
        <f t="shared" si="2"/>
        <v>4</v>
      </c>
      <c r="F17" s="34">
        <f t="shared" si="3"/>
        <v>5</v>
      </c>
      <c r="G17" s="43" t="s">
        <v>2</v>
      </c>
      <c r="H17" s="43" t="s">
        <v>2</v>
      </c>
      <c r="I17" s="44" t="s">
        <v>2</v>
      </c>
      <c r="J17" s="489" t="s">
        <v>2</v>
      </c>
      <c r="K17" s="490" t="s">
        <v>2</v>
      </c>
      <c r="L17" s="491" t="s">
        <v>2</v>
      </c>
      <c r="M17" s="491" t="s">
        <v>2</v>
      </c>
      <c r="N17" s="491" t="s">
        <v>2</v>
      </c>
      <c r="O17" s="491" t="s">
        <v>2</v>
      </c>
      <c r="P17" s="492" t="s">
        <v>2</v>
      </c>
      <c r="Q17" s="493" t="s">
        <v>2</v>
      </c>
      <c r="R17" s="494" t="s">
        <v>2</v>
      </c>
      <c r="S17" s="491" t="s">
        <v>2</v>
      </c>
      <c r="T17" s="491" t="s">
        <v>2</v>
      </c>
      <c r="U17" s="495" t="s">
        <v>2</v>
      </c>
      <c r="V17" s="491">
        <v>2</v>
      </c>
      <c r="W17" s="491">
        <v>2</v>
      </c>
      <c r="X17" s="493">
        <v>0</v>
      </c>
      <c r="Y17" s="489" t="s">
        <v>30</v>
      </c>
      <c r="Z17" s="490">
        <v>5</v>
      </c>
      <c r="AA17" s="43" t="s">
        <v>2</v>
      </c>
      <c r="AB17" s="43" t="s">
        <v>2</v>
      </c>
      <c r="AC17" s="44" t="s">
        <v>2</v>
      </c>
      <c r="AD17" s="45" t="s">
        <v>2</v>
      </c>
      <c r="AE17" s="49" t="s">
        <v>2</v>
      </c>
      <c r="AF17" s="43" t="s">
        <v>2</v>
      </c>
      <c r="AG17" s="43" t="s">
        <v>2</v>
      </c>
      <c r="AH17" s="44" t="s">
        <v>2</v>
      </c>
      <c r="AI17" s="45" t="s">
        <v>2</v>
      </c>
      <c r="AJ17" s="46" t="s">
        <v>2</v>
      </c>
      <c r="AK17" s="43" t="s">
        <v>2</v>
      </c>
      <c r="AL17" s="43" t="s">
        <v>2</v>
      </c>
      <c r="AM17" s="44" t="s">
        <v>2</v>
      </c>
      <c r="AN17" s="45" t="s">
        <v>2</v>
      </c>
      <c r="AO17" s="46" t="s">
        <v>2</v>
      </c>
      <c r="AP17" s="395" t="str">
        <f>A15</f>
        <v>6.</v>
      </c>
      <c r="AQ17" s="408" t="str">
        <f>B15</f>
        <v>NMXAN2EBNF</v>
      </c>
      <c r="AR17" s="395"/>
      <c r="AS17" s="50"/>
      <c r="AT17"/>
      <c r="AU17"/>
    </row>
    <row r="18" spans="1:47" s="6" customFormat="1" ht="13.5" customHeight="1" x14ac:dyDescent="0.2">
      <c r="A18" s="51" t="s">
        <v>48</v>
      </c>
      <c r="B18" s="42" t="s">
        <v>49</v>
      </c>
      <c r="C18" s="52" t="s">
        <v>50</v>
      </c>
      <c r="D18" s="58"/>
      <c r="E18" s="33">
        <f t="shared" si="2"/>
        <v>1</v>
      </c>
      <c r="F18" s="34">
        <f t="shared" si="3"/>
        <v>1</v>
      </c>
      <c r="G18" s="43">
        <v>0</v>
      </c>
      <c r="H18" s="43">
        <v>1</v>
      </c>
      <c r="I18" s="44">
        <v>0</v>
      </c>
      <c r="J18" s="489" t="s">
        <v>51</v>
      </c>
      <c r="K18" s="490">
        <v>1</v>
      </c>
      <c r="L18" s="491" t="s">
        <v>2</v>
      </c>
      <c r="M18" s="491" t="s">
        <v>2</v>
      </c>
      <c r="N18" s="493" t="s">
        <v>2</v>
      </c>
      <c r="O18" s="489" t="s">
        <v>2</v>
      </c>
      <c r="P18" s="496" t="s">
        <v>2</v>
      </c>
      <c r="Q18" s="493" t="s">
        <v>2</v>
      </c>
      <c r="R18" s="494" t="s">
        <v>2</v>
      </c>
      <c r="S18" s="493" t="s">
        <v>2</v>
      </c>
      <c r="T18" s="489" t="s">
        <v>2</v>
      </c>
      <c r="U18" s="490" t="s">
        <v>2</v>
      </c>
      <c r="V18" s="491" t="s">
        <v>2</v>
      </c>
      <c r="W18" s="491" t="s">
        <v>2</v>
      </c>
      <c r="X18" s="493" t="s">
        <v>2</v>
      </c>
      <c r="Y18" s="489" t="s">
        <v>2</v>
      </c>
      <c r="Z18" s="490" t="s">
        <v>2</v>
      </c>
      <c r="AA18" s="43" t="s">
        <v>2</v>
      </c>
      <c r="AB18" s="43" t="s">
        <v>2</v>
      </c>
      <c r="AC18" s="44" t="s">
        <v>2</v>
      </c>
      <c r="AD18" s="45" t="s">
        <v>2</v>
      </c>
      <c r="AE18" s="49" t="s">
        <v>2</v>
      </c>
      <c r="AF18" s="43" t="s">
        <v>2</v>
      </c>
      <c r="AG18" s="43" t="s">
        <v>2</v>
      </c>
      <c r="AH18" s="44" t="s">
        <v>2</v>
      </c>
      <c r="AI18" s="45" t="s">
        <v>2</v>
      </c>
      <c r="AJ18" s="46" t="s">
        <v>2</v>
      </c>
      <c r="AK18" s="43" t="s">
        <v>2</v>
      </c>
      <c r="AL18" s="43" t="s">
        <v>2</v>
      </c>
      <c r="AM18" s="44" t="s">
        <v>2</v>
      </c>
      <c r="AN18" s="45" t="s">
        <v>2</v>
      </c>
      <c r="AO18" s="46" t="s">
        <v>2</v>
      </c>
      <c r="AP18" s="42" t="s">
        <v>2</v>
      </c>
      <c r="AQ18" s="42" t="s">
        <v>2</v>
      </c>
      <c r="AR18" s="42"/>
      <c r="AS18" s="50" t="s">
        <v>2</v>
      </c>
      <c r="AT18"/>
      <c r="AU18"/>
    </row>
    <row r="19" spans="1:47" s="6" customFormat="1" ht="13.5" customHeight="1" x14ac:dyDescent="0.2">
      <c r="A19" s="51" t="s">
        <v>52</v>
      </c>
      <c r="B19" s="42" t="s">
        <v>53</v>
      </c>
      <c r="C19" s="52" t="s">
        <v>54</v>
      </c>
      <c r="D19" s="58"/>
      <c r="E19" s="33">
        <f t="shared" si="2"/>
        <v>1</v>
      </c>
      <c r="F19" s="34">
        <f t="shared" si="3"/>
        <v>1</v>
      </c>
      <c r="G19" s="43" t="s">
        <v>2</v>
      </c>
      <c r="H19" s="43" t="s">
        <v>2</v>
      </c>
      <c r="I19" s="44" t="s">
        <v>2</v>
      </c>
      <c r="J19" s="489" t="s">
        <v>2</v>
      </c>
      <c r="K19" s="490" t="s">
        <v>2</v>
      </c>
      <c r="L19" s="491">
        <v>0</v>
      </c>
      <c r="M19" s="491">
        <v>1</v>
      </c>
      <c r="N19" s="493">
        <v>0</v>
      </c>
      <c r="O19" s="489" t="s">
        <v>51</v>
      </c>
      <c r="P19" s="490">
        <v>1</v>
      </c>
      <c r="Q19" s="493" t="s">
        <v>2</v>
      </c>
      <c r="R19" s="494" t="s">
        <v>2</v>
      </c>
      <c r="S19" s="493" t="s">
        <v>2</v>
      </c>
      <c r="T19" s="489" t="s">
        <v>2</v>
      </c>
      <c r="U19" s="490" t="s">
        <v>2</v>
      </c>
      <c r="V19" s="491" t="s">
        <v>2</v>
      </c>
      <c r="W19" s="491" t="s">
        <v>2</v>
      </c>
      <c r="X19" s="493" t="s">
        <v>2</v>
      </c>
      <c r="Y19" s="489" t="s">
        <v>2</v>
      </c>
      <c r="Z19" s="490" t="s">
        <v>2</v>
      </c>
      <c r="AA19" s="43" t="s">
        <v>2</v>
      </c>
      <c r="AB19" s="43" t="s">
        <v>2</v>
      </c>
      <c r="AC19" s="44" t="s">
        <v>2</v>
      </c>
      <c r="AD19" s="45" t="s">
        <v>2</v>
      </c>
      <c r="AE19" s="49" t="s">
        <v>2</v>
      </c>
      <c r="AF19" s="43" t="s">
        <v>2</v>
      </c>
      <c r="AG19" s="43" t="s">
        <v>2</v>
      </c>
      <c r="AH19" s="44" t="s">
        <v>2</v>
      </c>
      <c r="AI19" s="45" t="s">
        <v>2</v>
      </c>
      <c r="AJ19" s="46" t="s">
        <v>2</v>
      </c>
      <c r="AK19" s="43" t="s">
        <v>2</v>
      </c>
      <c r="AL19" s="43" t="s">
        <v>2</v>
      </c>
      <c r="AM19" s="44" t="s">
        <v>2</v>
      </c>
      <c r="AN19" s="45" t="s">
        <v>2</v>
      </c>
      <c r="AO19" s="46" t="s">
        <v>2</v>
      </c>
      <c r="AP19" s="42" t="s">
        <v>2</v>
      </c>
      <c r="AQ19" s="42" t="s">
        <v>2</v>
      </c>
      <c r="AR19" s="42"/>
      <c r="AS19" s="50" t="s">
        <v>2</v>
      </c>
      <c r="AT19"/>
      <c r="AU19"/>
    </row>
    <row r="20" spans="1:47" s="6" customFormat="1" ht="13.5" customHeight="1" x14ac:dyDescent="0.2">
      <c r="A20" s="51" t="s">
        <v>55</v>
      </c>
      <c r="B20" s="42" t="s">
        <v>56</v>
      </c>
      <c r="C20" s="52" t="s">
        <v>57</v>
      </c>
      <c r="D20" s="58"/>
      <c r="E20" s="33">
        <f t="shared" si="2"/>
        <v>1</v>
      </c>
      <c r="F20" s="34">
        <f t="shared" si="3"/>
        <v>1</v>
      </c>
      <c r="G20" s="43" t="s">
        <v>2</v>
      </c>
      <c r="H20" s="43" t="s">
        <v>2</v>
      </c>
      <c r="I20" s="44" t="s">
        <v>2</v>
      </c>
      <c r="J20" s="489" t="s">
        <v>2</v>
      </c>
      <c r="K20" s="490" t="s">
        <v>2</v>
      </c>
      <c r="L20" s="491" t="s">
        <v>2</v>
      </c>
      <c r="M20" s="491" t="s">
        <v>2</v>
      </c>
      <c r="N20" s="493" t="s">
        <v>2</v>
      </c>
      <c r="O20" s="489" t="s">
        <v>2</v>
      </c>
      <c r="P20" s="490" t="s">
        <v>2</v>
      </c>
      <c r="Q20" s="491">
        <v>0</v>
      </c>
      <c r="R20" s="491">
        <v>1</v>
      </c>
      <c r="S20" s="493">
        <v>0</v>
      </c>
      <c r="T20" s="489" t="s">
        <v>51</v>
      </c>
      <c r="U20" s="490">
        <v>1</v>
      </c>
      <c r="V20" s="491" t="s">
        <v>2</v>
      </c>
      <c r="W20" s="491" t="s">
        <v>2</v>
      </c>
      <c r="X20" s="493" t="s">
        <v>2</v>
      </c>
      <c r="Y20" s="489" t="s">
        <v>2</v>
      </c>
      <c r="Z20" s="490" t="s">
        <v>2</v>
      </c>
      <c r="AA20" s="43" t="s">
        <v>2</v>
      </c>
      <c r="AB20" s="43" t="s">
        <v>2</v>
      </c>
      <c r="AC20" s="44" t="s">
        <v>2</v>
      </c>
      <c r="AD20" s="45" t="s">
        <v>2</v>
      </c>
      <c r="AE20" s="49" t="s">
        <v>2</v>
      </c>
      <c r="AF20" s="43" t="s">
        <v>2</v>
      </c>
      <c r="AG20" s="43" t="s">
        <v>2</v>
      </c>
      <c r="AH20" s="44" t="s">
        <v>2</v>
      </c>
      <c r="AI20" s="45" t="s">
        <v>2</v>
      </c>
      <c r="AJ20" s="46" t="s">
        <v>2</v>
      </c>
      <c r="AK20" s="43" t="s">
        <v>2</v>
      </c>
      <c r="AL20" s="43" t="s">
        <v>2</v>
      </c>
      <c r="AM20" s="44" t="s">
        <v>2</v>
      </c>
      <c r="AN20" s="45" t="s">
        <v>2</v>
      </c>
      <c r="AO20" s="46" t="s">
        <v>2</v>
      </c>
      <c r="AP20" s="42" t="s">
        <v>2</v>
      </c>
      <c r="AQ20" s="42" t="s">
        <v>2</v>
      </c>
      <c r="AR20" s="42"/>
      <c r="AS20" s="50" t="s">
        <v>2</v>
      </c>
      <c r="AT20"/>
      <c r="AU20"/>
    </row>
    <row r="21" spans="1:47" s="6" customFormat="1" ht="13.5" customHeight="1" x14ac:dyDescent="0.2">
      <c r="A21" s="31" t="s">
        <v>58</v>
      </c>
      <c r="B21" s="42" t="s">
        <v>59</v>
      </c>
      <c r="C21" s="52" t="s">
        <v>60</v>
      </c>
      <c r="D21" s="58"/>
      <c r="E21" s="33">
        <f t="shared" si="2"/>
        <v>1</v>
      </c>
      <c r="F21" s="34">
        <f t="shared" si="3"/>
        <v>1</v>
      </c>
      <c r="G21" s="43" t="s">
        <v>2</v>
      </c>
      <c r="H21" s="43" t="s">
        <v>2</v>
      </c>
      <c r="I21" s="44" t="s">
        <v>2</v>
      </c>
      <c r="J21" s="489" t="s">
        <v>2</v>
      </c>
      <c r="K21" s="490" t="s">
        <v>2</v>
      </c>
      <c r="L21" s="491" t="s">
        <v>2</v>
      </c>
      <c r="M21" s="491" t="s">
        <v>2</v>
      </c>
      <c r="N21" s="493" t="s">
        <v>2</v>
      </c>
      <c r="O21" s="489" t="s">
        <v>2</v>
      </c>
      <c r="P21" s="490" t="s">
        <v>2</v>
      </c>
      <c r="Q21" s="493" t="s">
        <v>2</v>
      </c>
      <c r="R21" s="494" t="s">
        <v>2</v>
      </c>
      <c r="S21" s="493" t="s">
        <v>2</v>
      </c>
      <c r="T21" s="489" t="s">
        <v>2</v>
      </c>
      <c r="U21" s="490" t="s">
        <v>2</v>
      </c>
      <c r="V21" s="491">
        <v>0</v>
      </c>
      <c r="W21" s="491">
        <v>1</v>
      </c>
      <c r="X21" s="493">
        <v>0</v>
      </c>
      <c r="Y21" s="489" t="s">
        <v>51</v>
      </c>
      <c r="Z21" s="490">
        <v>1</v>
      </c>
      <c r="AA21" s="43" t="s">
        <v>2</v>
      </c>
      <c r="AB21" s="43" t="s">
        <v>2</v>
      </c>
      <c r="AC21" s="44" t="s">
        <v>2</v>
      </c>
      <c r="AD21" s="45" t="s">
        <v>2</v>
      </c>
      <c r="AE21" s="49" t="s">
        <v>2</v>
      </c>
      <c r="AF21" s="43" t="s">
        <v>2</v>
      </c>
      <c r="AG21" s="43" t="s">
        <v>2</v>
      </c>
      <c r="AH21" s="44" t="s">
        <v>2</v>
      </c>
      <c r="AI21" s="45" t="s">
        <v>2</v>
      </c>
      <c r="AJ21" s="46" t="s">
        <v>2</v>
      </c>
      <c r="AK21" s="43" t="s">
        <v>2</v>
      </c>
      <c r="AL21" s="43" t="s">
        <v>2</v>
      </c>
      <c r="AM21" s="44" t="s">
        <v>2</v>
      </c>
      <c r="AN21" s="45" t="s">
        <v>2</v>
      </c>
      <c r="AO21" s="46" t="s">
        <v>2</v>
      </c>
      <c r="AP21" s="42" t="s">
        <v>2</v>
      </c>
      <c r="AQ21" s="42" t="s">
        <v>2</v>
      </c>
      <c r="AR21" s="42"/>
      <c r="AS21" s="50" t="s">
        <v>2</v>
      </c>
      <c r="AT21"/>
      <c r="AU21"/>
    </row>
    <row r="22" spans="1:47" s="6" customFormat="1" ht="13.5" customHeight="1" x14ac:dyDescent="0.2">
      <c r="A22" s="24" t="s">
        <v>2</v>
      </c>
      <c r="B22" s="440" t="s">
        <v>61</v>
      </c>
      <c r="C22" s="440"/>
      <c r="D22" s="25"/>
      <c r="E22" s="65">
        <f>SUM(E23:E26)</f>
        <v>12</v>
      </c>
      <c r="F22" s="66">
        <f>SUM(F23:F26)</f>
        <v>19</v>
      </c>
      <c r="G22" s="67">
        <f>SUM(G23:G26)</f>
        <v>2</v>
      </c>
      <c r="H22" s="68">
        <f>SUM(H23:H26)</f>
        <v>1</v>
      </c>
      <c r="I22" s="69">
        <f>SUM(I23:I26)</f>
        <v>0</v>
      </c>
      <c r="J22" s="69"/>
      <c r="K22" s="69">
        <f>SUM(K23:K26)</f>
        <v>6</v>
      </c>
      <c r="L22" s="70">
        <f>SUM(L23:L26)</f>
        <v>2</v>
      </c>
      <c r="M22" s="68">
        <f>SUM(M23:M26)</f>
        <v>1</v>
      </c>
      <c r="N22" s="69">
        <f>SUM(N23:N26)</f>
        <v>0</v>
      </c>
      <c r="O22" s="69"/>
      <c r="P22" s="69">
        <f>SUM(P23:P26)</f>
        <v>5</v>
      </c>
      <c r="Q22" s="70">
        <f>SUM(Q23:Q26)</f>
        <v>0</v>
      </c>
      <c r="R22" s="68">
        <f>SUM(R23:R26)</f>
        <v>2</v>
      </c>
      <c r="S22" s="69">
        <f>SUM(S23:S26)</f>
        <v>0</v>
      </c>
      <c r="T22" s="69"/>
      <c r="U22" s="69">
        <f>SUM(U23:U26)</f>
        <v>4</v>
      </c>
      <c r="V22" s="70">
        <f>SUM(V23:V26)</f>
        <v>0</v>
      </c>
      <c r="W22" s="68">
        <f>SUM(W23:W26)</f>
        <v>4</v>
      </c>
      <c r="X22" s="69">
        <f>SUM(X23:X26)</f>
        <v>0</v>
      </c>
      <c r="Y22" s="69"/>
      <c r="Z22" s="69">
        <f>SUM(Z23:Z26)</f>
        <v>4</v>
      </c>
      <c r="AA22" s="70">
        <f>SUM(AA23:AA26)</f>
        <v>0</v>
      </c>
      <c r="AB22" s="68">
        <f>SUM(AB23:AB26)</f>
        <v>0</v>
      </c>
      <c r="AC22" s="69">
        <f>SUM(AC23:AC26)</f>
        <v>0</v>
      </c>
      <c r="AD22" s="69"/>
      <c r="AE22" s="69">
        <f>SUM(AE23:AE26)</f>
        <v>0</v>
      </c>
      <c r="AF22" s="70">
        <f>SUM(AF23:AF26)</f>
        <v>0</v>
      </c>
      <c r="AG22" s="68">
        <f>SUM(AG23:AG26)</f>
        <v>0</v>
      </c>
      <c r="AH22" s="69">
        <f>SUM(AH23:AH26)</f>
        <v>0</v>
      </c>
      <c r="AI22" s="69"/>
      <c r="AJ22" s="69">
        <f>SUM(AJ23:AJ26)</f>
        <v>0</v>
      </c>
      <c r="AK22" s="70">
        <f>SUM(AK23:AK26)</f>
        <v>0</v>
      </c>
      <c r="AL22" s="68">
        <f>SUM(AL23:AL26)</f>
        <v>0</v>
      </c>
      <c r="AM22" s="69">
        <f>SUM(AM23:AM26)</f>
        <v>0</v>
      </c>
      <c r="AN22" s="69"/>
      <c r="AO22" s="69">
        <f>SUM(AO23:AO26)</f>
        <v>0</v>
      </c>
      <c r="AP22" s="71" t="s">
        <v>2</v>
      </c>
      <c r="AQ22" s="72" t="s">
        <v>2</v>
      </c>
      <c r="AR22" s="71"/>
      <c r="AS22" s="73" t="s">
        <v>2</v>
      </c>
      <c r="AT22"/>
      <c r="AU22"/>
    </row>
    <row r="23" spans="1:47" s="6" customFormat="1" ht="13.5" customHeight="1" x14ac:dyDescent="0.2">
      <c r="A23" s="51" t="s">
        <v>62</v>
      </c>
      <c r="B23" s="42" t="s">
        <v>63</v>
      </c>
      <c r="C23" s="52" t="s">
        <v>64</v>
      </c>
      <c r="D23" s="58" t="s">
        <v>65</v>
      </c>
      <c r="E23" s="63">
        <f t="shared" ref="E23" si="4">SUM(G23:I23,L23:N23,Q23:S23,V23:X23,AA23:AC23,AF23:AH23,AK23:AM23)</f>
        <v>3</v>
      </c>
      <c r="F23" s="54">
        <f t="shared" ref="F23" si="5">SUM(K23,P23,U23,Z23,AE23,AJ23,AO23)</f>
        <v>6</v>
      </c>
      <c r="G23" s="43">
        <v>2</v>
      </c>
      <c r="H23" s="43">
        <v>1</v>
      </c>
      <c r="I23" s="43">
        <v>0</v>
      </c>
      <c r="J23" s="43" t="s">
        <v>26</v>
      </c>
      <c r="K23" s="54">
        <v>6</v>
      </c>
      <c r="L23" s="43" t="s">
        <v>2</v>
      </c>
      <c r="M23" s="43" t="s">
        <v>2</v>
      </c>
      <c r="N23" s="43" t="s">
        <v>2</v>
      </c>
      <c r="O23" s="43" t="s">
        <v>2</v>
      </c>
      <c r="P23" s="54" t="s">
        <v>2</v>
      </c>
      <c r="Q23" s="43" t="s">
        <v>2</v>
      </c>
      <c r="R23" s="43" t="s">
        <v>2</v>
      </c>
      <c r="S23" s="43" t="s">
        <v>2</v>
      </c>
      <c r="T23" s="43" t="s">
        <v>2</v>
      </c>
      <c r="U23" s="54" t="s">
        <v>2</v>
      </c>
      <c r="V23" s="43" t="s">
        <v>2</v>
      </c>
      <c r="W23" s="43" t="s">
        <v>2</v>
      </c>
      <c r="X23" s="43" t="s">
        <v>2</v>
      </c>
      <c r="Y23" s="43" t="s">
        <v>2</v>
      </c>
      <c r="Z23" s="54" t="s">
        <v>2</v>
      </c>
      <c r="AA23" s="43" t="s">
        <v>2</v>
      </c>
      <c r="AB23" s="43" t="s">
        <v>2</v>
      </c>
      <c r="AC23" s="43" t="s">
        <v>2</v>
      </c>
      <c r="AD23" s="43" t="s">
        <v>2</v>
      </c>
      <c r="AE23" s="54" t="s">
        <v>2</v>
      </c>
      <c r="AF23" s="43" t="s">
        <v>2</v>
      </c>
      <c r="AG23" s="43" t="s">
        <v>2</v>
      </c>
      <c r="AH23" s="43" t="s">
        <v>2</v>
      </c>
      <c r="AI23" s="43" t="s">
        <v>2</v>
      </c>
      <c r="AJ23" s="54" t="s">
        <v>2</v>
      </c>
      <c r="AK23" s="43" t="s">
        <v>2</v>
      </c>
      <c r="AL23" s="43" t="s">
        <v>2</v>
      </c>
      <c r="AM23" s="43" t="s">
        <v>2</v>
      </c>
      <c r="AN23" s="43" t="s">
        <v>2</v>
      </c>
      <c r="AO23" s="54" t="s">
        <v>2</v>
      </c>
      <c r="AP23" s="42" t="s">
        <v>2</v>
      </c>
      <c r="AQ23" s="42" t="s">
        <v>2</v>
      </c>
      <c r="AR23" s="42"/>
      <c r="AS23" s="74" t="s">
        <v>2</v>
      </c>
      <c r="AT23"/>
      <c r="AU23"/>
    </row>
    <row r="24" spans="1:47" ht="13.5" customHeight="1" x14ac:dyDescent="0.2">
      <c r="A24" s="51" t="s">
        <v>66</v>
      </c>
      <c r="B24" s="42" t="s">
        <v>67</v>
      </c>
      <c r="C24" s="75" t="s">
        <v>68</v>
      </c>
      <c r="D24" s="75" t="s">
        <v>69</v>
      </c>
      <c r="E24" s="33">
        <f>SUM(G24:I24,L24:N24,Q24:S24,V24:X24,AA24:AC24,AF24:AH24,AK24:AM24)</f>
        <v>4</v>
      </c>
      <c r="F24" s="34">
        <f>SUM(K24,P24,U24,Z24,AE24,AJ24,AO24)</f>
        <v>4</v>
      </c>
      <c r="G24" s="43"/>
      <c r="H24" s="43"/>
      <c r="I24" s="44"/>
      <c r="J24" s="45"/>
      <c r="K24" s="46"/>
      <c r="L24" s="43" t="s">
        <v>2</v>
      </c>
      <c r="M24" s="43" t="s">
        <v>2</v>
      </c>
      <c r="N24" s="44" t="s">
        <v>2</v>
      </c>
      <c r="O24" s="45" t="s">
        <v>2</v>
      </c>
      <c r="P24" s="55" t="s">
        <v>2</v>
      </c>
      <c r="Q24" s="43"/>
      <c r="R24" s="43"/>
      <c r="S24" s="43"/>
      <c r="T24" s="43"/>
      <c r="U24" s="54"/>
      <c r="V24" s="43">
        <v>0</v>
      </c>
      <c r="W24" s="43">
        <v>4</v>
      </c>
      <c r="X24" s="43">
        <v>0</v>
      </c>
      <c r="Y24" s="43" t="s">
        <v>26</v>
      </c>
      <c r="Z24" s="54">
        <v>4</v>
      </c>
      <c r="AA24" s="43" t="s">
        <v>2</v>
      </c>
      <c r="AB24" s="43" t="s">
        <v>2</v>
      </c>
      <c r="AC24" s="44" t="s">
        <v>2</v>
      </c>
      <c r="AD24" s="45" t="s">
        <v>2</v>
      </c>
      <c r="AE24" s="49" t="s">
        <v>2</v>
      </c>
      <c r="AF24" s="43" t="s">
        <v>2</v>
      </c>
      <c r="AG24" s="43" t="s">
        <v>2</v>
      </c>
      <c r="AH24" s="44" t="s">
        <v>2</v>
      </c>
      <c r="AI24" s="45" t="s">
        <v>2</v>
      </c>
      <c r="AJ24" s="46" t="s">
        <v>2</v>
      </c>
      <c r="AK24" s="43" t="s">
        <v>2</v>
      </c>
      <c r="AL24" s="43" t="s">
        <v>2</v>
      </c>
      <c r="AM24" s="44" t="s">
        <v>2</v>
      </c>
      <c r="AN24" s="45" t="s">
        <v>2</v>
      </c>
      <c r="AO24" s="46" t="s">
        <v>2</v>
      </c>
      <c r="AP24" s="42" t="s">
        <v>2</v>
      </c>
      <c r="AQ24" s="42" t="s">
        <v>2</v>
      </c>
      <c r="AR24" s="42"/>
      <c r="AS24" s="74" t="s">
        <v>2</v>
      </c>
      <c r="AU24"/>
    </row>
    <row r="25" spans="1:47" s="6" customFormat="1" ht="13.5" customHeight="1" x14ac:dyDescent="0.2">
      <c r="A25" s="51" t="s">
        <v>70</v>
      </c>
      <c r="B25" s="42" t="s">
        <v>71</v>
      </c>
      <c r="C25" s="86" t="s">
        <v>72</v>
      </c>
      <c r="D25" s="75" t="s">
        <v>73</v>
      </c>
      <c r="E25" s="63">
        <f t="shared" ref="E25:E26" si="6">SUM(G25:I25,L25:N25,Q25:S25,V25:X25,AA25:AC25,AF25:AH25,AK25:AM25)</f>
        <v>3</v>
      </c>
      <c r="F25" s="54">
        <f t="shared" ref="F25:F26" si="7">SUM(K25,P25,U25,Z25,AE25,AJ25,AO25)</f>
        <v>5</v>
      </c>
      <c r="G25" s="43"/>
      <c r="H25" s="43"/>
      <c r="I25" s="44"/>
      <c r="J25" s="45"/>
      <c r="K25" s="46"/>
      <c r="L25" s="43">
        <v>2</v>
      </c>
      <c r="M25" s="43">
        <v>1</v>
      </c>
      <c r="N25" s="43">
        <v>0</v>
      </c>
      <c r="O25" s="43" t="s">
        <v>26</v>
      </c>
      <c r="P25" s="54">
        <v>5</v>
      </c>
      <c r="Q25" s="43"/>
      <c r="R25" s="43"/>
      <c r="S25" s="43"/>
      <c r="T25" s="43"/>
      <c r="U25" s="54"/>
      <c r="V25" s="43" t="s">
        <v>2</v>
      </c>
      <c r="W25" s="43" t="s">
        <v>2</v>
      </c>
      <c r="X25" s="43" t="s">
        <v>2</v>
      </c>
      <c r="Y25" s="43" t="s">
        <v>2</v>
      </c>
      <c r="Z25" s="54" t="s">
        <v>2</v>
      </c>
      <c r="AA25" s="43" t="s">
        <v>2</v>
      </c>
      <c r="AB25" s="43" t="s">
        <v>2</v>
      </c>
      <c r="AC25" s="43" t="s">
        <v>2</v>
      </c>
      <c r="AD25" s="43" t="s">
        <v>2</v>
      </c>
      <c r="AE25" s="54" t="s">
        <v>2</v>
      </c>
      <c r="AF25" s="43" t="s">
        <v>2</v>
      </c>
      <c r="AG25" s="43" t="s">
        <v>2</v>
      </c>
      <c r="AH25" s="43" t="s">
        <v>2</v>
      </c>
      <c r="AI25" s="43" t="s">
        <v>2</v>
      </c>
      <c r="AJ25" s="54" t="s">
        <v>2</v>
      </c>
      <c r="AK25" s="43" t="s">
        <v>2</v>
      </c>
      <c r="AL25" s="43" t="s">
        <v>2</v>
      </c>
      <c r="AM25" s="43" t="s">
        <v>2</v>
      </c>
      <c r="AN25" s="43" t="s">
        <v>2</v>
      </c>
      <c r="AO25" s="54" t="s">
        <v>2</v>
      </c>
      <c r="AP25" s="42" t="s">
        <v>2</v>
      </c>
      <c r="AQ25" s="42" t="s">
        <v>2</v>
      </c>
      <c r="AR25" s="42"/>
      <c r="AS25" s="74" t="s">
        <v>2</v>
      </c>
      <c r="AU25"/>
    </row>
    <row r="26" spans="1:47" ht="13.5" customHeight="1" thickBot="1" x14ac:dyDescent="0.25">
      <c r="A26" s="51" t="s">
        <v>74</v>
      </c>
      <c r="B26" s="42" t="s">
        <v>75</v>
      </c>
      <c r="C26" s="75" t="s">
        <v>76</v>
      </c>
      <c r="D26" s="75" t="s">
        <v>73</v>
      </c>
      <c r="E26" s="63">
        <f t="shared" si="6"/>
        <v>2</v>
      </c>
      <c r="F26" s="54">
        <f t="shared" si="7"/>
        <v>4</v>
      </c>
      <c r="G26" s="43" t="s">
        <v>2</v>
      </c>
      <c r="H26" s="43" t="s">
        <v>2</v>
      </c>
      <c r="I26" s="43" t="s">
        <v>2</v>
      </c>
      <c r="J26" s="43" t="s">
        <v>2</v>
      </c>
      <c r="K26" s="54" t="s">
        <v>2</v>
      </c>
      <c r="L26" s="43"/>
      <c r="M26" s="43"/>
      <c r="N26" s="43"/>
      <c r="O26" s="43"/>
      <c r="P26" s="54"/>
      <c r="Q26" s="43">
        <v>0</v>
      </c>
      <c r="R26" s="43">
        <v>2</v>
      </c>
      <c r="S26" s="43">
        <v>0</v>
      </c>
      <c r="T26" s="43" t="s">
        <v>26</v>
      </c>
      <c r="U26" s="54">
        <v>4</v>
      </c>
      <c r="V26" s="43" t="s">
        <v>2</v>
      </c>
      <c r="W26" s="43" t="s">
        <v>2</v>
      </c>
      <c r="X26" s="43" t="s">
        <v>2</v>
      </c>
      <c r="Y26" s="43" t="s">
        <v>2</v>
      </c>
      <c r="Z26" s="54" t="s">
        <v>2</v>
      </c>
      <c r="AA26" s="43" t="s">
        <v>2</v>
      </c>
      <c r="AB26" s="43" t="s">
        <v>2</v>
      </c>
      <c r="AC26" s="43" t="s">
        <v>2</v>
      </c>
      <c r="AD26" s="43" t="s">
        <v>2</v>
      </c>
      <c r="AE26" s="54" t="s">
        <v>2</v>
      </c>
      <c r="AF26" s="43" t="s">
        <v>2</v>
      </c>
      <c r="AG26" s="43" t="s">
        <v>2</v>
      </c>
      <c r="AH26" s="43" t="s">
        <v>2</v>
      </c>
      <c r="AI26" s="43" t="s">
        <v>2</v>
      </c>
      <c r="AJ26" s="54" t="s">
        <v>2</v>
      </c>
      <c r="AK26" s="43" t="s">
        <v>2</v>
      </c>
      <c r="AL26" s="43" t="s">
        <v>2</v>
      </c>
      <c r="AM26" s="43" t="s">
        <v>2</v>
      </c>
      <c r="AN26" s="43" t="s">
        <v>2</v>
      </c>
      <c r="AO26" s="54" t="s">
        <v>2</v>
      </c>
      <c r="AP26" s="396" t="str">
        <f>A25</f>
        <v>15.</v>
      </c>
      <c r="AQ26" s="409" t="str">
        <f>B25</f>
        <v>NBXTPLEBNF</v>
      </c>
      <c r="AR26" s="396"/>
      <c r="AS26" s="74" t="s">
        <v>2</v>
      </c>
      <c r="AT26"/>
      <c r="AU26"/>
    </row>
    <row r="27" spans="1:47" s="6" customFormat="1" ht="13.5" customHeight="1" x14ac:dyDescent="0.2">
      <c r="A27" s="24" t="s">
        <v>2</v>
      </c>
      <c r="B27" s="440" t="s">
        <v>77</v>
      </c>
      <c r="C27" s="440"/>
      <c r="D27" s="25"/>
      <c r="E27" s="65">
        <f>SUM(E28:E49)</f>
        <v>91</v>
      </c>
      <c r="F27" s="66">
        <f>SUM(F28:F49)</f>
        <v>127</v>
      </c>
      <c r="G27" s="67">
        <f>SUM(G28:G49)</f>
        <v>1</v>
      </c>
      <c r="H27" s="68">
        <f>SUM(H28:H49)</f>
        <v>0</v>
      </c>
      <c r="I27" s="69">
        <f>SUM(I28:I49)</f>
        <v>3</v>
      </c>
      <c r="J27" s="69"/>
      <c r="K27" s="69">
        <f>SUM(K28:K49)</f>
        <v>6</v>
      </c>
      <c r="L27" s="70">
        <f>SUM(L28:L49)</f>
        <v>4</v>
      </c>
      <c r="M27" s="68">
        <f>SUM(M28:M49)</f>
        <v>0</v>
      </c>
      <c r="N27" s="69">
        <f>SUM(N28:N49)</f>
        <v>5</v>
      </c>
      <c r="O27" s="69"/>
      <c r="P27" s="69">
        <f>SUM(P28:P49)</f>
        <v>11</v>
      </c>
      <c r="Q27" s="70">
        <f>SUM(Q28:Q49)</f>
        <v>11</v>
      </c>
      <c r="R27" s="68">
        <f>SUM(R28:R49)</f>
        <v>0</v>
      </c>
      <c r="S27" s="69">
        <f>SUM(S28:S49)</f>
        <v>10</v>
      </c>
      <c r="T27" s="69"/>
      <c r="U27" s="69">
        <f>SUM(U28:U49)</f>
        <v>22</v>
      </c>
      <c r="V27" s="70">
        <f>SUM(V28:V49)</f>
        <v>10</v>
      </c>
      <c r="W27" s="68">
        <f>SUM(W28:W49)</f>
        <v>1</v>
      </c>
      <c r="X27" s="69">
        <f>SUM(X28:X49)</f>
        <v>7</v>
      </c>
      <c r="Y27" s="69"/>
      <c r="Z27" s="69">
        <f>SUM(Z28:Z49)</f>
        <v>23</v>
      </c>
      <c r="AA27" s="70">
        <f>SUM(AA28:AA49)</f>
        <v>10</v>
      </c>
      <c r="AB27" s="68">
        <f>SUM(AB28:AB49)</f>
        <v>0</v>
      </c>
      <c r="AC27" s="69">
        <f>SUM(AC28:AC49)</f>
        <v>11</v>
      </c>
      <c r="AD27" s="69"/>
      <c r="AE27" s="69">
        <f>SUM(AE28:AE49)</f>
        <v>27</v>
      </c>
      <c r="AF27" s="70">
        <f>SUM(AF28:AF49)</f>
        <v>6</v>
      </c>
      <c r="AG27" s="68">
        <f>SUM(AG28:AG49)</f>
        <v>0</v>
      </c>
      <c r="AH27" s="69">
        <f>SUM(AH28:AH49)</f>
        <v>8</v>
      </c>
      <c r="AI27" s="69"/>
      <c r="AJ27" s="69">
        <f>SUM(AJ28:AJ49)</f>
        <v>18</v>
      </c>
      <c r="AK27" s="70">
        <f>SUM(AK28:AK49)</f>
        <v>2</v>
      </c>
      <c r="AL27" s="68">
        <f>SUM(AL28:AL49)</f>
        <v>0</v>
      </c>
      <c r="AM27" s="69">
        <f>SUM(AM28:AM49)</f>
        <v>2</v>
      </c>
      <c r="AN27" s="69"/>
      <c r="AO27" s="69">
        <f>SUM(AO28:AO49)</f>
        <v>20</v>
      </c>
      <c r="AP27" s="71" t="s">
        <v>2</v>
      </c>
      <c r="AQ27" s="72" t="s">
        <v>2</v>
      </c>
      <c r="AR27" s="71"/>
      <c r="AS27" s="73" t="s">
        <v>2</v>
      </c>
      <c r="AT27"/>
      <c r="AU27"/>
    </row>
    <row r="28" spans="1:47" ht="13.5" customHeight="1" x14ac:dyDescent="0.2">
      <c r="A28" s="51" t="s">
        <v>78</v>
      </c>
      <c r="B28" s="42" t="s">
        <v>79</v>
      </c>
      <c r="C28" s="52" t="s">
        <v>80</v>
      </c>
      <c r="D28" s="53" t="s">
        <v>81</v>
      </c>
      <c r="E28" s="63">
        <f t="shared" ref="E28:E49" si="8">SUM(G28:I28,L28:N28,Q28:S28,V28:X28,AA28:AC28,AF28:AH28,AK28:AM28)</f>
        <v>4</v>
      </c>
      <c r="F28" s="54">
        <f t="shared" ref="F28:F49" si="9">SUM(K28,P28,U28,Z28,AE28,AJ28,AO28)</f>
        <v>6</v>
      </c>
      <c r="G28" s="78">
        <v>1</v>
      </c>
      <c r="H28" s="78">
        <v>0</v>
      </c>
      <c r="I28" s="79">
        <v>3</v>
      </c>
      <c r="J28" s="80" t="s">
        <v>26</v>
      </c>
      <c r="K28" s="81">
        <v>6</v>
      </c>
      <c r="L28" s="78" t="s">
        <v>2</v>
      </c>
      <c r="M28" s="78" t="s">
        <v>2</v>
      </c>
      <c r="N28" s="79" t="s">
        <v>2</v>
      </c>
      <c r="O28" s="80" t="s">
        <v>2</v>
      </c>
      <c r="P28" s="81" t="s">
        <v>2</v>
      </c>
      <c r="Q28" s="79" t="s">
        <v>2</v>
      </c>
      <c r="R28" s="82" t="s">
        <v>2</v>
      </c>
      <c r="S28" s="79" t="s">
        <v>2</v>
      </c>
      <c r="T28" s="80" t="s">
        <v>2</v>
      </c>
      <c r="U28" s="81" t="s">
        <v>2</v>
      </c>
      <c r="V28" s="78" t="s">
        <v>2</v>
      </c>
      <c r="W28" s="78" t="s">
        <v>2</v>
      </c>
      <c r="X28" s="79" t="s">
        <v>2</v>
      </c>
      <c r="Y28" s="80" t="s">
        <v>2</v>
      </c>
      <c r="Z28" s="81" t="s">
        <v>2</v>
      </c>
      <c r="AA28" s="78" t="s">
        <v>2</v>
      </c>
      <c r="AB28" s="78" t="s">
        <v>2</v>
      </c>
      <c r="AC28" s="79" t="s">
        <v>2</v>
      </c>
      <c r="AD28" s="80" t="s">
        <v>2</v>
      </c>
      <c r="AE28" s="81" t="s">
        <v>2</v>
      </c>
      <c r="AF28" s="79" t="s">
        <v>2</v>
      </c>
      <c r="AG28" s="82" t="s">
        <v>2</v>
      </c>
      <c r="AH28" s="79" t="s">
        <v>2</v>
      </c>
      <c r="AI28" s="80" t="s">
        <v>2</v>
      </c>
      <c r="AJ28" s="81" t="s">
        <v>2</v>
      </c>
      <c r="AK28" s="78" t="s">
        <v>2</v>
      </c>
      <c r="AL28" s="78" t="s">
        <v>2</v>
      </c>
      <c r="AM28" s="79" t="s">
        <v>2</v>
      </c>
      <c r="AN28" s="80" t="s">
        <v>2</v>
      </c>
      <c r="AO28" s="81" t="s">
        <v>2</v>
      </c>
      <c r="AP28" s="83" t="s">
        <v>2</v>
      </c>
      <c r="AQ28" s="84" t="s">
        <v>2</v>
      </c>
      <c r="AR28" s="83"/>
      <c r="AS28" s="85" t="s">
        <v>2</v>
      </c>
      <c r="AT28"/>
      <c r="AU28"/>
    </row>
    <row r="29" spans="1:47" ht="13.5" customHeight="1" x14ac:dyDescent="0.2">
      <c r="A29" s="51" t="s">
        <v>82</v>
      </c>
      <c r="B29" s="42" t="s">
        <v>83</v>
      </c>
      <c r="C29" s="52" t="s">
        <v>84</v>
      </c>
      <c r="D29" s="52" t="s">
        <v>85</v>
      </c>
      <c r="E29" s="403">
        <f t="shared" si="8"/>
        <v>5</v>
      </c>
      <c r="F29" s="54">
        <f t="shared" si="9"/>
        <v>6</v>
      </c>
      <c r="G29" s="78" t="s">
        <v>2</v>
      </c>
      <c r="H29" s="78" t="s">
        <v>2</v>
      </c>
      <c r="I29" s="78" t="s">
        <v>2</v>
      </c>
      <c r="J29" s="78" t="s">
        <v>2</v>
      </c>
      <c r="K29" s="81" t="s">
        <v>2</v>
      </c>
      <c r="L29" s="78">
        <v>2</v>
      </c>
      <c r="M29" s="78">
        <v>0</v>
      </c>
      <c r="N29" s="78">
        <v>3</v>
      </c>
      <c r="O29" s="78" t="s">
        <v>30</v>
      </c>
      <c r="P29" s="81">
        <v>6</v>
      </c>
      <c r="Q29" s="78" t="s">
        <v>2</v>
      </c>
      <c r="R29" s="78" t="s">
        <v>2</v>
      </c>
      <c r="S29" s="78" t="s">
        <v>2</v>
      </c>
      <c r="T29" s="78" t="s">
        <v>2</v>
      </c>
      <c r="U29" s="81" t="s">
        <v>2</v>
      </c>
      <c r="V29" s="78" t="s">
        <v>2</v>
      </c>
      <c r="W29" s="78" t="s">
        <v>2</v>
      </c>
      <c r="X29" s="78" t="s">
        <v>2</v>
      </c>
      <c r="Y29" s="78" t="s">
        <v>2</v>
      </c>
      <c r="Z29" s="81" t="s">
        <v>2</v>
      </c>
      <c r="AA29" s="78" t="s">
        <v>2</v>
      </c>
      <c r="AB29" s="78" t="s">
        <v>2</v>
      </c>
      <c r="AC29" s="78" t="s">
        <v>2</v>
      </c>
      <c r="AD29" s="78" t="s">
        <v>2</v>
      </c>
      <c r="AE29" s="81" t="s">
        <v>2</v>
      </c>
      <c r="AF29" s="78" t="s">
        <v>2</v>
      </c>
      <c r="AG29" s="78" t="s">
        <v>2</v>
      </c>
      <c r="AH29" s="78" t="s">
        <v>2</v>
      </c>
      <c r="AI29" s="78" t="s">
        <v>2</v>
      </c>
      <c r="AJ29" s="81" t="s">
        <v>2</v>
      </c>
      <c r="AK29" s="78" t="s">
        <v>2</v>
      </c>
      <c r="AL29" s="78" t="s">
        <v>2</v>
      </c>
      <c r="AM29" s="78" t="s">
        <v>2</v>
      </c>
      <c r="AN29" s="78" t="s">
        <v>2</v>
      </c>
      <c r="AO29" s="81" t="s">
        <v>2</v>
      </c>
      <c r="AP29" s="42" t="str">
        <f>A28</f>
        <v>17.</v>
      </c>
      <c r="AQ29" s="408" t="str">
        <f>B28</f>
        <v>NSXPP1EBNF</v>
      </c>
      <c r="AR29" s="42"/>
      <c r="AS29" s="50"/>
      <c r="AT29"/>
      <c r="AU29"/>
    </row>
    <row r="30" spans="1:47" ht="13.5" customHeight="1" x14ac:dyDescent="0.2">
      <c r="A30" s="51" t="s">
        <v>86</v>
      </c>
      <c r="B30" s="42" t="s">
        <v>87</v>
      </c>
      <c r="C30" s="52" t="s">
        <v>88</v>
      </c>
      <c r="D30" s="52" t="s">
        <v>89</v>
      </c>
      <c r="E30" s="403">
        <f>SUM(G30:I30,L30:N30,Q30:S30,V30:X30,AA30:AC30,AF30:AH30,AK30:AM30)</f>
        <v>4</v>
      </c>
      <c r="F30" s="54">
        <f>SUM(K30,P30,U30,Z30,AE30,AJ30,AO30)</f>
        <v>5</v>
      </c>
      <c r="G30" s="78" t="s">
        <v>2</v>
      </c>
      <c r="H30" s="78" t="s">
        <v>2</v>
      </c>
      <c r="I30" s="78" t="s">
        <v>2</v>
      </c>
      <c r="J30" s="78" t="s">
        <v>2</v>
      </c>
      <c r="K30" s="81" t="s">
        <v>2</v>
      </c>
      <c r="L30" s="78">
        <v>2</v>
      </c>
      <c r="M30" s="78">
        <v>0</v>
      </c>
      <c r="N30" s="78">
        <v>2</v>
      </c>
      <c r="O30" s="78" t="s">
        <v>26</v>
      </c>
      <c r="P30" s="81">
        <v>5</v>
      </c>
      <c r="Q30" s="78" t="s">
        <v>2</v>
      </c>
      <c r="R30" s="78" t="s">
        <v>2</v>
      </c>
      <c r="S30" s="78" t="s">
        <v>2</v>
      </c>
      <c r="T30" s="78" t="s">
        <v>2</v>
      </c>
      <c r="U30" s="81" t="s">
        <v>2</v>
      </c>
      <c r="V30" s="78" t="s">
        <v>2</v>
      </c>
      <c r="W30" s="78" t="s">
        <v>2</v>
      </c>
      <c r="X30" s="78" t="s">
        <v>2</v>
      </c>
      <c r="Y30" s="78" t="s">
        <v>2</v>
      </c>
      <c r="Z30" s="81" t="s">
        <v>2</v>
      </c>
      <c r="AA30" s="78" t="s">
        <v>2</v>
      </c>
      <c r="AB30" s="78" t="s">
        <v>2</v>
      </c>
      <c r="AC30" s="78" t="s">
        <v>2</v>
      </c>
      <c r="AD30" s="78" t="s">
        <v>2</v>
      </c>
      <c r="AE30" s="81" t="s">
        <v>2</v>
      </c>
      <c r="AF30" s="78" t="s">
        <v>2</v>
      </c>
      <c r="AG30" s="78" t="s">
        <v>2</v>
      </c>
      <c r="AH30" s="78" t="s">
        <v>2</v>
      </c>
      <c r="AI30" s="78" t="s">
        <v>2</v>
      </c>
      <c r="AJ30" s="81" t="s">
        <v>2</v>
      </c>
      <c r="AK30" s="78" t="s">
        <v>2</v>
      </c>
      <c r="AL30" s="78" t="s">
        <v>2</v>
      </c>
      <c r="AM30" s="78" t="s">
        <v>2</v>
      </c>
      <c r="AN30" s="78" t="s">
        <v>2</v>
      </c>
      <c r="AO30" s="81" t="s">
        <v>2</v>
      </c>
      <c r="AP30" s="42" t="str">
        <f>A28</f>
        <v>17.</v>
      </c>
      <c r="AQ30" s="408" t="str">
        <f>B28</f>
        <v>NSXPP1EBNF</v>
      </c>
      <c r="AR30" s="42"/>
      <c r="AS30" s="50"/>
      <c r="AT30"/>
      <c r="AU30"/>
    </row>
    <row r="31" spans="1:47" ht="13.5" customHeight="1" x14ac:dyDescent="0.2">
      <c r="A31" s="51" t="s">
        <v>90</v>
      </c>
      <c r="B31" s="42" t="s">
        <v>91</v>
      </c>
      <c r="C31" s="52" t="s">
        <v>92</v>
      </c>
      <c r="D31" s="86" t="s">
        <v>33</v>
      </c>
      <c r="E31" s="63">
        <f t="shared" ref="E31" si="10">SUM(G31:I31,L31:N31,Q31:S31,V31:X31,AA31:AC31,AF31:AH31,AK31:AM31)</f>
        <v>4</v>
      </c>
      <c r="F31" s="54">
        <f t="shared" ref="F31" si="11">SUM(K31,P31,U31,Z31,AE31,AJ31,AO31)</f>
        <v>5</v>
      </c>
      <c r="G31" s="78"/>
      <c r="H31" s="78"/>
      <c r="I31" s="79"/>
      <c r="J31" s="80"/>
      <c r="K31" s="81"/>
      <c r="L31" s="78"/>
      <c r="M31" s="78"/>
      <c r="N31" s="79"/>
      <c r="O31" s="80"/>
      <c r="P31" s="87"/>
      <c r="Q31" s="78">
        <v>2</v>
      </c>
      <c r="R31" s="78">
        <v>0</v>
      </c>
      <c r="S31" s="79">
        <v>2</v>
      </c>
      <c r="T31" s="80" t="s">
        <v>26</v>
      </c>
      <c r="U31" s="87">
        <v>5</v>
      </c>
      <c r="V31" s="78"/>
      <c r="W31" s="78"/>
      <c r="X31" s="79"/>
      <c r="Y31" s="80"/>
      <c r="Z31" s="81"/>
      <c r="AA31" s="78"/>
      <c r="AB31" s="78"/>
      <c r="AC31" s="79"/>
      <c r="AD31" s="80"/>
      <c r="AE31" s="81"/>
      <c r="AF31" s="78"/>
      <c r="AG31" s="78"/>
      <c r="AH31" s="79"/>
      <c r="AI31" s="80"/>
      <c r="AJ31" s="81"/>
      <c r="AK31" s="78"/>
      <c r="AL31" s="78"/>
      <c r="AM31" s="79"/>
      <c r="AN31" s="80"/>
      <c r="AO31" s="81"/>
      <c r="AP31" s="42" t="str">
        <f>A12</f>
        <v>3.</v>
      </c>
      <c r="AQ31" s="408" t="str">
        <f>B12</f>
        <v>NKXEAIEBNF</v>
      </c>
      <c r="AR31" s="42"/>
      <c r="AS31" s="50"/>
      <c r="AT31"/>
      <c r="AU31"/>
    </row>
    <row r="32" spans="1:47" ht="13.5" customHeight="1" x14ac:dyDescent="0.2">
      <c r="A32" s="51" t="s">
        <v>93</v>
      </c>
      <c r="B32" s="42" t="s">
        <v>94</v>
      </c>
      <c r="C32" s="52" t="s">
        <v>95</v>
      </c>
      <c r="D32" s="52" t="s">
        <v>96</v>
      </c>
      <c r="E32" s="403">
        <f t="shared" si="8"/>
        <v>5</v>
      </c>
      <c r="F32" s="54">
        <f t="shared" si="9"/>
        <v>5</v>
      </c>
      <c r="G32" s="78" t="s">
        <v>2</v>
      </c>
      <c r="H32" s="78" t="s">
        <v>2</v>
      </c>
      <c r="I32" s="78" t="s">
        <v>2</v>
      </c>
      <c r="J32" s="78" t="s">
        <v>2</v>
      </c>
      <c r="K32" s="81" t="s">
        <v>2</v>
      </c>
      <c r="L32" s="78" t="s">
        <v>2</v>
      </c>
      <c r="M32" s="78" t="s">
        <v>2</v>
      </c>
      <c r="N32" s="78" t="s">
        <v>2</v>
      </c>
      <c r="O32" s="78" t="s">
        <v>2</v>
      </c>
      <c r="P32" s="81" t="s">
        <v>2</v>
      </c>
      <c r="Q32" s="78">
        <v>3</v>
      </c>
      <c r="R32" s="78">
        <v>0</v>
      </c>
      <c r="S32" s="78">
        <v>2</v>
      </c>
      <c r="T32" s="78" t="s">
        <v>30</v>
      </c>
      <c r="U32" s="81">
        <v>5</v>
      </c>
      <c r="V32" s="78" t="s">
        <v>2</v>
      </c>
      <c r="W32" s="78" t="s">
        <v>2</v>
      </c>
      <c r="X32" s="78" t="s">
        <v>2</v>
      </c>
      <c r="Y32" s="78" t="s">
        <v>2</v>
      </c>
      <c r="Z32" s="81" t="s">
        <v>2</v>
      </c>
      <c r="AA32" s="78" t="s">
        <v>2</v>
      </c>
      <c r="AB32" s="78" t="s">
        <v>2</v>
      </c>
      <c r="AC32" s="78" t="s">
        <v>2</v>
      </c>
      <c r="AD32" s="78" t="s">
        <v>2</v>
      </c>
      <c r="AE32" s="81" t="s">
        <v>2</v>
      </c>
      <c r="AF32" s="78" t="s">
        <v>2</v>
      </c>
      <c r="AG32" s="78" t="s">
        <v>2</v>
      </c>
      <c r="AH32" s="78" t="s">
        <v>2</v>
      </c>
      <c r="AI32" s="78" t="s">
        <v>2</v>
      </c>
      <c r="AJ32" s="81" t="s">
        <v>2</v>
      </c>
      <c r="AK32" s="78" t="s">
        <v>2</v>
      </c>
      <c r="AL32" s="78" t="s">
        <v>2</v>
      </c>
      <c r="AM32" s="78" t="s">
        <v>2</v>
      </c>
      <c r="AN32" s="78" t="s">
        <v>2</v>
      </c>
      <c r="AO32" s="81" t="s">
        <v>2</v>
      </c>
      <c r="AP32" s="42" t="str">
        <f>A29</f>
        <v>18.</v>
      </c>
      <c r="AQ32" s="408" t="str">
        <f>B29</f>
        <v>NSXSFAEBNF</v>
      </c>
      <c r="AR32" s="42"/>
      <c r="AS32" s="50"/>
      <c r="AT32"/>
      <c r="AU32"/>
    </row>
    <row r="33" spans="1:47" ht="13.5" customHeight="1" x14ac:dyDescent="0.2">
      <c r="A33" s="51" t="s">
        <v>97</v>
      </c>
      <c r="B33" s="42" t="s">
        <v>98</v>
      </c>
      <c r="C33" s="52" t="s">
        <v>99</v>
      </c>
      <c r="D33" s="86" t="s">
        <v>100</v>
      </c>
      <c r="E33" s="403">
        <f t="shared" si="8"/>
        <v>4</v>
      </c>
      <c r="F33" s="54">
        <f t="shared" si="9"/>
        <v>4</v>
      </c>
      <c r="G33" s="78" t="s">
        <v>2</v>
      </c>
      <c r="H33" s="78" t="s">
        <v>2</v>
      </c>
      <c r="I33" s="78" t="s">
        <v>2</v>
      </c>
      <c r="J33" s="78" t="s">
        <v>2</v>
      </c>
      <c r="K33" s="81" t="s">
        <v>2</v>
      </c>
      <c r="L33" s="78" t="s">
        <v>2</v>
      </c>
      <c r="M33" s="78" t="s">
        <v>2</v>
      </c>
      <c r="N33" s="78" t="s">
        <v>2</v>
      </c>
      <c r="O33" s="78" t="s">
        <v>2</v>
      </c>
      <c r="P33" s="81" t="s">
        <v>2</v>
      </c>
      <c r="Q33" s="78">
        <v>2</v>
      </c>
      <c r="R33" s="78">
        <v>0</v>
      </c>
      <c r="S33" s="78">
        <v>2</v>
      </c>
      <c r="T33" s="78" t="s">
        <v>26</v>
      </c>
      <c r="U33" s="81">
        <v>4</v>
      </c>
      <c r="V33" s="78" t="s">
        <v>2</v>
      </c>
      <c r="W33" s="78" t="s">
        <v>2</v>
      </c>
      <c r="X33" s="78" t="s">
        <v>2</v>
      </c>
      <c r="Y33" s="78" t="s">
        <v>2</v>
      </c>
      <c r="Z33" s="81" t="s">
        <v>2</v>
      </c>
      <c r="AA33" s="78" t="s">
        <v>2</v>
      </c>
      <c r="AB33" s="78" t="s">
        <v>2</v>
      </c>
      <c r="AC33" s="78" t="s">
        <v>2</v>
      </c>
      <c r="AD33" s="78" t="s">
        <v>2</v>
      </c>
      <c r="AE33" s="81" t="s">
        <v>2</v>
      </c>
      <c r="AF33" s="78" t="s">
        <v>2</v>
      </c>
      <c r="AG33" s="78" t="s">
        <v>2</v>
      </c>
      <c r="AH33" s="78" t="s">
        <v>2</v>
      </c>
      <c r="AI33" s="78" t="s">
        <v>2</v>
      </c>
      <c r="AJ33" s="81" t="s">
        <v>2</v>
      </c>
      <c r="AK33" s="78" t="s">
        <v>2</v>
      </c>
      <c r="AL33" s="78" t="s">
        <v>2</v>
      </c>
      <c r="AM33" s="78" t="s">
        <v>2</v>
      </c>
      <c r="AN33" s="78" t="s">
        <v>2</v>
      </c>
      <c r="AO33" s="81" t="s">
        <v>2</v>
      </c>
      <c r="AP33" s="42" t="str">
        <f>A29</f>
        <v>18.</v>
      </c>
      <c r="AQ33" s="408" t="str">
        <f>B29</f>
        <v>NSXSFAEBNF</v>
      </c>
      <c r="AR33" s="42"/>
      <c r="AS33" s="50"/>
      <c r="AT33"/>
      <c r="AU33"/>
    </row>
    <row r="34" spans="1:47" ht="13.5" customHeight="1" x14ac:dyDescent="0.2">
      <c r="A34" s="51" t="s">
        <v>101</v>
      </c>
      <c r="B34" s="42" t="s">
        <v>102</v>
      </c>
      <c r="C34" s="52" t="s">
        <v>103</v>
      </c>
      <c r="D34" s="86" t="s">
        <v>33</v>
      </c>
      <c r="E34" s="403">
        <f>SUM(G34:I34,L34:N34,Q34:S34,V34:X34,AA34:AC34,AF34:AH34,AK34:AM34)</f>
        <v>4</v>
      </c>
      <c r="F34" s="54">
        <f>SUM(K34,P34,U34,Z34,AE34,AJ34,AO34)</f>
        <v>4</v>
      </c>
      <c r="G34" s="78" t="s">
        <v>2</v>
      </c>
      <c r="H34" s="78" t="s">
        <v>2</v>
      </c>
      <c r="I34" s="78" t="s">
        <v>2</v>
      </c>
      <c r="J34" s="78" t="s">
        <v>2</v>
      </c>
      <c r="K34" s="81" t="s">
        <v>2</v>
      </c>
      <c r="L34" s="78" t="s">
        <v>2</v>
      </c>
      <c r="M34" s="78" t="s">
        <v>2</v>
      </c>
      <c r="N34" s="78" t="s">
        <v>2</v>
      </c>
      <c r="O34" s="78" t="s">
        <v>2</v>
      </c>
      <c r="P34" s="81" t="s">
        <v>2</v>
      </c>
      <c r="Q34" s="78">
        <v>2</v>
      </c>
      <c r="R34" s="78">
        <v>0</v>
      </c>
      <c r="S34" s="78">
        <v>2</v>
      </c>
      <c r="T34" s="78" t="s">
        <v>26</v>
      </c>
      <c r="U34" s="81">
        <v>4</v>
      </c>
      <c r="V34" s="78" t="s">
        <v>2</v>
      </c>
      <c r="W34" s="78" t="s">
        <v>2</v>
      </c>
      <c r="X34" s="78" t="s">
        <v>2</v>
      </c>
      <c r="Y34" s="78" t="s">
        <v>2</v>
      </c>
      <c r="Z34" s="81" t="s">
        <v>2</v>
      </c>
      <c r="AA34" s="78" t="s">
        <v>2</v>
      </c>
      <c r="AB34" s="78" t="s">
        <v>2</v>
      </c>
      <c r="AC34" s="78" t="s">
        <v>2</v>
      </c>
      <c r="AD34" s="78" t="s">
        <v>2</v>
      </c>
      <c r="AE34" s="81" t="s">
        <v>2</v>
      </c>
      <c r="AF34" s="78" t="s">
        <v>2</v>
      </c>
      <c r="AG34" s="78" t="s">
        <v>2</v>
      </c>
      <c r="AH34" s="78" t="s">
        <v>2</v>
      </c>
      <c r="AI34" s="78" t="s">
        <v>2</v>
      </c>
      <c r="AJ34" s="81" t="s">
        <v>2</v>
      </c>
      <c r="AK34" s="78" t="s">
        <v>2</v>
      </c>
      <c r="AL34" s="78" t="s">
        <v>2</v>
      </c>
      <c r="AM34" s="78" t="s">
        <v>2</v>
      </c>
      <c r="AN34" s="78" t="s">
        <v>2</v>
      </c>
      <c r="AO34" s="81" t="s">
        <v>2</v>
      </c>
      <c r="AP34" s="42" t="str">
        <f>A31</f>
        <v>20.</v>
      </c>
      <c r="AQ34" s="408" t="str">
        <f>B31</f>
        <v>NKXEL1EBNF</v>
      </c>
      <c r="AR34" s="42"/>
      <c r="AS34" s="50"/>
      <c r="AT34"/>
      <c r="AU34"/>
    </row>
    <row r="35" spans="1:47" ht="13.5" customHeight="1" x14ac:dyDescent="0.2">
      <c r="A35" s="51" t="s">
        <v>104</v>
      </c>
      <c r="B35" s="42" t="s">
        <v>105</v>
      </c>
      <c r="C35" s="52" t="s">
        <v>106</v>
      </c>
      <c r="D35" s="58" t="s">
        <v>107</v>
      </c>
      <c r="E35" s="63">
        <f>SUM(G35:I35,L35:N35,Q35:S35,V35:X35,AA35:AC35,AF35:AH35,AK35:AM35)</f>
        <v>4</v>
      </c>
      <c r="F35" s="54">
        <f>SUM(K35,P35,U35,Z35,AE35,AJ35,AO35)</f>
        <v>4</v>
      </c>
      <c r="G35" s="78" t="s">
        <v>2</v>
      </c>
      <c r="H35" s="78" t="s">
        <v>2</v>
      </c>
      <c r="I35" s="79" t="s">
        <v>2</v>
      </c>
      <c r="J35" s="80" t="s">
        <v>2</v>
      </c>
      <c r="K35" s="81" t="s">
        <v>2</v>
      </c>
      <c r="L35" s="78"/>
      <c r="M35" s="78"/>
      <c r="N35" s="78"/>
      <c r="O35" s="78"/>
      <c r="P35" s="81"/>
      <c r="Q35" s="89">
        <v>2</v>
      </c>
      <c r="R35" s="90">
        <v>0</v>
      </c>
      <c r="S35" s="91">
        <v>2</v>
      </c>
      <c r="T35" s="92" t="s">
        <v>30</v>
      </c>
      <c r="U35" s="81">
        <v>4</v>
      </c>
      <c r="V35" s="78" t="s">
        <v>2</v>
      </c>
      <c r="W35" s="78" t="s">
        <v>2</v>
      </c>
      <c r="X35" s="79" t="s">
        <v>2</v>
      </c>
      <c r="Y35" s="80" t="s">
        <v>2</v>
      </c>
      <c r="Z35" s="81" t="s">
        <v>2</v>
      </c>
      <c r="AA35" s="78" t="s">
        <v>2</v>
      </c>
      <c r="AB35" s="78" t="s">
        <v>2</v>
      </c>
      <c r="AC35" s="79" t="s">
        <v>2</v>
      </c>
      <c r="AD35" s="80" t="s">
        <v>2</v>
      </c>
      <c r="AE35" s="81" t="s">
        <v>2</v>
      </c>
      <c r="AF35" s="78" t="s">
        <v>2</v>
      </c>
      <c r="AG35" s="78" t="s">
        <v>2</v>
      </c>
      <c r="AH35" s="79" t="s">
        <v>2</v>
      </c>
      <c r="AI35" s="80" t="s">
        <v>2</v>
      </c>
      <c r="AJ35" s="81" t="s">
        <v>2</v>
      </c>
      <c r="AK35" s="78" t="s">
        <v>2</v>
      </c>
      <c r="AL35" s="78" t="s">
        <v>2</v>
      </c>
      <c r="AM35" s="79" t="s">
        <v>2</v>
      </c>
      <c r="AN35" s="80" t="s">
        <v>2</v>
      </c>
      <c r="AO35" s="81" t="s">
        <v>2</v>
      </c>
      <c r="AP35" s="88" t="s">
        <v>11</v>
      </c>
      <c r="AQ35" s="408" t="str">
        <f>B11</f>
        <v>NMXIMAEBNF</v>
      </c>
      <c r="AR35" s="88"/>
      <c r="AS35" s="50"/>
      <c r="AT35"/>
      <c r="AU35"/>
    </row>
    <row r="36" spans="1:47" ht="13.5" customHeight="1" x14ac:dyDescent="0.2">
      <c r="A36" s="51" t="s">
        <v>108</v>
      </c>
      <c r="B36" s="42" t="s">
        <v>109</v>
      </c>
      <c r="C36" s="52" t="s">
        <v>110</v>
      </c>
      <c r="D36" s="86" t="s">
        <v>100</v>
      </c>
      <c r="E36" s="403">
        <f t="shared" si="8"/>
        <v>4</v>
      </c>
      <c r="F36" s="54">
        <f t="shared" si="9"/>
        <v>5</v>
      </c>
      <c r="G36" s="78" t="s">
        <v>2</v>
      </c>
      <c r="H36" s="78" t="s">
        <v>2</v>
      </c>
      <c r="I36" s="78" t="s">
        <v>2</v>
      </c>
      <c r="J36" s="78" t="s">
        <v>2</v>
      </c>
      <c r="K36" s="81" t="s">
        <v>2</v>
      </c>
      <c r="L36" s="78" t="s">
        <v>2</v>
      </c>
      <c r="M36" s="78" t="s">
        <v>2</v>
      </c>
      <c r="N36" s="78" t="s">
        <v>2</v>
      </c>
      <c r="O36" s="78" t="s">
        <v>2</v>
      </c>
      <c r="P36" s="81" t="s">
        <v>2</v>
      </c>
      <c r="Q36" s="78" t="s">
        <v>2</v>
      </c>
      <c r="R36" s="78" t="s">
        <v>2</v>
      </c>
      <c r="S36" s="78" t="s">
        <v>2</v>
      </c>
      <c r="T36" s="78" t="s">
        <v>2</v>
      </c>
      <c r="U36" s="81" t="s">
        <v>2</v>
      </c>
      <c r="V36" s="78">
        <v>2</v>
      </c>
      <c r="W36" s="78">
        <v>0</v>
      </c>
      <c r="X36" s="78">
        <v>2</v>
      </c>
      <c r="Y36" s="78" t="s">
        <v>26</v>
      </c>
      <c r="Z36" s="81">
        <v>5</v>
      </c>
      <c r="AA36" s="78" t="s">
        <v>2</v>
      </c>
      <c r="AB36" s="78" t="s">
        <v>2</v>
      </c>
      <c r="AC36" s="78" t="s">
        <v>2</v>
      </c>
      <c r="AD36" s="78" t="s">
        <v>2</v>
      </c>
      <c r="AE36" s="81" t="s">
        <v>2</v>
      </c>
      <c r="AF36" s="78" t="s">
        <v>2</v>
      </c>
      <c r="AG36" s="78" t="s">
        <v>2</v>
      </c>
      <c r="AH36" s="78" t="s">
        <v>2</v>
      </c>
      <c r="AI36" s="78" t="s">
        <v>2</v>
      </c>
      <c r="AJ36" s="81" t="s">
        <v>2</v>
      </c>
      <c r="AK36" s="78" t="s">
        <v>2</v>
      </c>
      <c r="AL36" s="78" t="s">
        <v>2</v>
      </c>
      <c r="AM36" s="78" t="s">
        <v>2</v>
      </c>
      <c r="AN36" s="78" t="s">
        <v>2</v>
      </c>
      <c r="AO36" s="81" t="s">
        <v>2</v>
      </c>
      <c r="AP36" s="42" t="str">
        <f>A33</f>
        <v>22.</v>
      </c>
      <c r="AQ36" s="408" t="str">
        <f>B33</f>
        <v>NSXHSFEBNF</v>
      </c>
      <c r="AR36" s="42"/>
      <c r="AS36" s="50"/>
      <c r="AT36"/>
      <c r="AU36"/>
    </row>
    <row r="37" spans="1:47" ht="13.5" customHeight="1" x14ac:dyDescent="0.2">
      <c r="A37" s="51" t="s">
        <v>111</v>
      </c>
      <c r="B37" s="56" t="s">
        <v>112</v>
      </c>
      <c r="C37" s="52" t="s">
        <v>113</v>
      </c>
      <c r="D37" s="86" t="s">
        <v>100</v>
      </c>
      <c r="E37" s="403">
        <f t="shared" si="8"/>
        <v>2</v>
      </c>
      <c r="F37" s="54">
        <f t="shared" si="9"/>
        <v>4</v>
      </c>
      <c r="G37" s="78" t="s">
        <v>2</v>
      </c>
      <c r="H37" s="78" t="s">
        <v>2</v>
      </c>
      <c r="I37" s="78" t="s">
        <v>2</v>
      </c>
      <c r="J37" s="78" t="s">
        <v>2</v>
      </c>
      <c r="K37" s="81" t="s">
        <v>2</v>
      </c>
      <c r="L37" s="78" t="s">
        <v>2</v>
      </c>
      <c r="M37" s="78" t="s">
        <v>2</v>
      </c>
      <c r="N37" s="78" t="s">
        <v>2</v>
      </c>
      <c r="O37" s="78" t="s">
        <v>2</v>
      </c>
      <c r="P37" s="81" t="s">
        <v>2</v>
      </c>
      <c r="Q37" s="78" t="s">
        <v>2</v>
      </c>
      <c r="R37" s="78" t="s">
        <v>2</v>
      </c>
      <c r="S37" s="78" t="s">
        <v>2</v>
      </c>
      <c r="T37" s="78" t="s">
        <v>2</v>
      </c>
      <c r="U37" s="81" t="s">
        <v>2</v>
      </c>
      <c r="V37" s="78">
        <v>2</v>
      </c>
      <c r="W37" s="78">
        <v>0</v>
      </c>
      <c r="X37" s="78">
        <v>0</v>
      </c>
      <c r="Y37" s="78" t="s">
        <v>30</v>
      </c>
      <c r="Z37" s="81">
        <v>4</v>
      </c>
      <c r="AA37" s="78" t="s">
        <v>2</v>
      </c>
      <c r="AB37" s="78" t="s">
        <v>2</v>
      </c>
      <c r="AC37" s="78" t="s">
        <v>2</v>
      </c>
      <c r="AD37" s="78" t="s">
        <v>2</v>
      </c>
      <c r="AE37" s="81" t="s">
        <v>2</v>
      </c>
      <c r="AF37" s="78" t="s">
        <v>2</v>
      </c>
      <c r="AG37" s="78" t="s">
        <v>2</v>
      </c>
      <c r="AH37" s="78" t="s">
        <v>2</v>
      </c>
      <c r="AI37" s="78" t="s">
        <v>2</v>
      </c>
      <c r="AJ37" s="81" t="s">
        <v>2</v>
      </c>
      <c r="AK37" s="78" t="s">
        <v>2</v>
      </c>
      <c r="AL37" s="78" t="s">
        <v>2</v>
      </c>
      <c r="AM37" s="78" t="s">
        <v>2</v>
      </c>
      <c r="AN37" s="78" t="s">
        <v>2</v>
      </c>
      <c r="AO37" s="81" t="s">
        <v>2</v>
      </c>
      <c r="AP37" s="42" t="str">
        <f>A29</f>
        <v>18.</v>
      </c>
      <c r="AQ37" s="408" t="str">
        <f>B29</f>
        <v>NSXSFAEBNF</v>
      </c>
      <c r="AR37" s="42"/>
      <c r="AS37" s="50"/>
      <c r="AT37"/>
      <c r="AU37"/>
    </row>
    <row r="38" spans="1:47" ht="13.5" customHeight="1" x14ac:dyDescent="0.2">
      <c r="A38" s="51" t="s">
        <v>114</v>
      </c>
      <c r="B38" s="56" t="s">
        <v>115</v>
      </c>
      <c r="C38" s="52" t="s">
        <v>116</v>
      </c>
      <c r="D38" s="52" t="s">
        <v>117</v>
      </c>
      <c r="E38" s="403">
        <f t="shared" si="8"/>
        <v>3</v>
      </c>
      <c r="F38" s="54">
        <f t="shared" si="9"/>
        <v>4</v>
      </c>
      <c r="G38" s="78" t="s">
        <v>2</v>
      </c>
      <c r="H38" s="78" t="s">
        <v>2</v>
      </c>
      <c r="I38" s="78" t="s">
        <v>2</v>
      </c>
      <c r="J38" s="78" t="s">
        <v>2</v>
      </c>
      <c r="K38" s="81" t="s">
        <v>2</v>
      </c>
      <c r="L38" s="78" t="s">
        <v>2</v>
      </c>
      <c r="M38" s="78" t="s">
        <v>2</v>
      </c>
      <c r="N38" s="78" t="s">
        <v>2</v>
      </c>
      <c r="O38" s="78" t="s">
        <v>2</v>
      </c>
      <c r="P38" s="81" t="s">
        <v>2</v>
      </c>
      <c r="Q38" s="78" t="s">
        <v>2</v>
      </c>
      <c r="R38" s="78" t="s">
        <v>2</v>
      </c>
      <c r="S38" s="78" t="s">
        <v>2</v>
      </c>
      <c r="T38" s="78" t="s">
        <v>2</v>
      </c>
      <c r="U38" s="81" t="s">
        <v>2</v>
      </c>
      <c r="V38" s="78">
        <v>2</v>
      </c>
      <c r="W38" s="78">
        <v>1</v>
      </c>
      <c r="X38" s="78">
        <v>0</v>
      </c>
      <c r="Y38" s="78" t="s">
        <v>30</v>
      </c>
      <c r="Z38" s="81">
        <v>4</v>
      </c>
      <c r="AA38" s="78" t="s">
        <v>2</v>
      </c>
      <c r="AB38" s="78" t="s">
        <v>2</v>
      </c>
      <c r="AC38" s="78" t="s">
        <v>2</v>
      </c>
      <c r="AD38" s="78" t="s">
        <v>2</v>
      </c>
      <c r="AE38" s="81" t="s">
        <v>2</v>
      </c>
      <c r="AF38" s="78" t="s">
        <v>2</v>
      </c>
      <c r="AG38" s="78" t="s">
        <v>2</v>
      </c>
      <c r="AH38" s="78" t="s">
        <v>2</v>
      </c>
      <c r="AI38" s="78" t="s">
        <v>2</v>
      </c>
      <c r="AJ38" s="81" t="s">
        <v>2</v>
      </c>
      <c r="AK38" s="78" t="s">
        <v>2</v>
      </c>
      <c r="AL38" s="78" t="s">
        <v>2</v>
      </c>
      <c r="AM38" s="78" t="s">
        <v>2</v>
      </c>
      <c r="AN38" s="78" t="s">
        <v>2</v>
      </c>
      <c r="AO38" s="81" t="s">
        <v>2</v>
      </c>
      <c r="AP38" s="42" t="str">
        <f>A15</f>
        <v>6.</v>
      </c>
      <c r="AQ38" s="408" t="str">
        <f>B15</f>
        <v>NMXAN2EBNF</v>
      </c>
      <c r="AR38" s="42"/>
      <c r="AS38" s="50"/>
      <c r="AT38"/>
      <c r="AU38"/>
    </row>
    <row r="39" spans="1:47" ht="13.5" customHeight="1" x14ac:dyDescent="0.2">
      <c r="A39" s="51" t="s">
        <v>118</v>
      </c>
      <c r="B39" s="42" t="s">
        <v>119</v>
      </c>
      <c r="C39" s="52" t="s">
        <v>120</v>
      </c>
      <c r="D39" s="52" t="s">
        <v>121</v>
      </c>
      <c r="E39" s="403">
        <f t="shared" si="8"/>
        <v>4</v>
      </c>
      <c r="F39" s="54">
        <f t="shared" si="9"/>
        <v>5</v>
      </c>
      <c r="G39" s="78" t="s">
        <v>2</v>
      </c>
      <c r="H39" s="78" t="s">
        <v>2</v>
      </c>
      <c r="I39" s="78" t="s">
        <v>2</v>
      </c>
      <c r="J39" s="78" t="s">
        <v>2</v>
      </c>
      <c r="K39" s="81" t="s">
        <v>2</v>
      </c>
      <c r="L39" s="78" t="s">
        <v>2</v>
      </c>
      <c r="M39" s="78" t="s">
        <v>2</v>
      </c>
      <c r="N39" s="78" t="s">
        <v>2</v>
      </c>
      <c r="O39" s="78" t="s">
        <v>2</v>
      </c>
      <c r="P39" s="81" t="s">
        <v>2</v>
      </c>
      <c r="Q39" s="78" t="s">
        <v>2</v>
      </c>
      <c r="R39" s="78" t="s">
        <v>2</v>
      </c>
      <c r="S39" s="78" t="s">
        <v>2</v>
      </c>
      <c r="T39" s="78" t="s">
        <v>2</v>
      </c>
      <c r="U39" s="81" t="s">
        <v>2</v>
      </c>
      <c r="V39" s="78">
        <v>2</v>
      </c>
      <c r="W39" s="78">
        <v>0</v>
      </c>
      <c r="X39" s="78">
        <v>2</v>
      </c>
      <c r="Y39" s="93" t="s">
        <v>26</v>
      </c>
      <c r="Z39" s="81">
        <v>5</v>
      </c>
      <c r="AA39" s="78" t="s">
        <v>2</v>
      </c>
      <c r="AB39" s="78" t="s">
        <v>2</v>
      </c>
      <c r="AC39" s="78" t="s">
        <v>2</v>
      </c>
      <c r="AD39" s="78" t="s">
        <v>2</v>
      </c>
      <c r="AE39" s="81" t="s">
        <v>2</v>
      </c>
      <c r="AF39" s="78" t="s">
        <v>2</v>
      </c>
      <c r="AG39" s="78" t="s">
        <v>2</v>
      </c>
      <c r="AH39" s="78" t="s">
        <v>2</v>
      </c>
      <c r="AI39" s="78" t="s">
        <v>2</v>
      </c>
      <c r="AJ39" s="81" t="s">
        <v>2</v>
      </c>
      <c r="AK39" s="78" t="s">
        <v>2</v>
      </c>
      <c r="AL39" s="78" t="s">
        <v>2</v>
      </c>
      <c r="AM39" s="78" t="s">
        <v>2</v>
      </c>
      <c r="AN39" s="78" t="s">
        <v>2</v>
      </c>
      <c r="AO39" s="81" t="s">
        <v>2</v>
      </c>
      <c r="AP39" s="42" t="str">
        <f>A32</f>
        <v>21.</v>
      </c>
      <c r="AQ39" s="408" t="str">
        <f>B32</f>
        <v>NSXAA1EBNF</v>
      </c>
      <c r="AR39" s="42"/>
      <c r="AS39" s="50"/>
      <c r="AT39"/>
      <c r="AU39"/>
    </row>
    <row r="40" spans="1:47" ht="13.9" customHeight="1" x14ac:dyDescent="0.2">
      <c r="A40" s="51" t="s">
        <v>122</v>
      </c>
      <c r="B40" s="42" t="s">
        <v>123</v>
      </c>
      <c r="C40" s="52" t="s">
        <v>124</v>
      </c>
      <c r="D40" s="58" t="s">
        <v>125</v>
      </c>
      <c r="E40" s="63">
        <f>SUM(G40:I40,L40:N40,Q40:S40,V40:X40,AA40:AC40,AF40:AH40,AK40:AM40)</f>
        <v>5</v>
      </c>
      <c r="F40" s="54">
        <f>SUM(K40,P40,U40,Z40,AE40,AJ40,AO40)</f>
        <v>5</v>
      </c>
      <c r="G40" s="78" t="s">
        <v>2</v>
      </c>
      <c r="H40" s="78" t="s">
        <v>2</v>
      </c>
      <c r="I40" s="79" t="s">
        <v>2</v>
      </c>
      <c r="J40" s="80" t="s">
        <v>2</v>
      </c>
      <c r="K40" s="81" t="s">
        <v>2</v>
      </c>
      <c r="L40" s="79" t="s">
        <v>2</v>
      </c>
      <c r="M40" s="82" t="s">
        <v>2</v>
      </c>
      <c r="N40" s="79" t="s">
        <v>2</v>
      </c>
      <c r="O40" s="80" t="s">
        <v>2</v>
      </c>
      <c r="P40" s="81" t="s">
        <v>2</v>
      </c>
      <c r="Q40" s="78"/>
      <c r="R40" s="78"/>
      <c r="S40" s="78"/>
      <c r="T40" s="78"/>
      <c r="U40" s="81" t="s">
        <v>2</v>
      </c>
      <c r="V40" s="79">
        <v>2</v>
      </c>
      <c r="W40" s="82">
        <v>0</v>
      </c>
      <c r="X40" s="79">
        <v>3</v>
      </c>
      <c r="Y40" s="80" t="s">
        <v>30</v>
      </c>
      <c r="Z40" s="81">
        <v>5</v>
      </c>
      <c r="AA40" s="79" t="s">
        <v>2</v>
      </c>
      <c r="AB40" s="82" t="s">
        <v>2</v>
      </c>
      <c r="AC40" s="79" t="s">
        <v>2</v>
      </c>
      <c r="AD40" s="80" t="s">
        <v>2</v>
      </c>
      <c r="AE40" s="81" t="s">
        <v>2</v>
      </c>
      <c r="AF40" s="78" t="s">
        <v>2</v>
      </c>
      <c r="AG40" s="78" t="s">
        <v>2</v>
      </c>
      <c r="AH40" s="79" t="s">
        <v>2</v>
      </c>
      <c r="AI40" s="80" t="s">
        <v>2</v>
      </c>
      <c r="AJ40" s="81" t="s">
        <v>2</v>
      </c>
      <c r="AK40" s="78" t="s">
        <v>2</v>
      </c>
      <c r="AL40" s="78" t="s">
        <v>2</v>
      </c>
      <c r="AM40" s="79" t="s">
        <v>2</v>
      </c>
      <c r="AN40" s="80" t="s">
        <v>2</v>
      </c>
      <c r="AO40" s="81" t="s">
        <v>2</v>
      </c>
      <c r="AP40" s="42" t="str">
        <f>A35</f>
        <v>24.</v>
      </c>
      <c r="AQ40" s="408" t="str">
        <f>B35</f>
        <v>NKXSH1EBNF</v>
      </c>
      <c r="AR40" s="42"/>
      <c r="AS40" s="50"/>
      <c r="AT40"/>
      <c r="AU40"/>
    </row>
    <row r="41" spans="1:47" ht="13.5" customHeight="1" x14ac:dyDescent="0.2">
      <c r="A41" s="51" t="s">
        <v>126</v>
      </c>
      <c r="B41" s="42" t="s">
        <v>127</v>
      </c>
      <c r="C41" s="52" t="s">
        <v>128</v>
      </c>
      <c r="D41" s="52" t="s">
        <v>117</v>
      </c>
      <c r="E41" s="63">
        <f>SUM(G41:I41,L41:N41,Q41:S41,V41:X41,AA41:AC41,AF41:AH41,AK41:AM41)</f>
        <v>0</v>
      </c>
      <c r="F41" s="54">
        <f>SUM(K41,P41,U41,Z41,AE41,AJ41,AO41)</f>
        <v>0</v>
      </c>
      <c r="G41" s="78" t="s">
        <v>2</v>
      </c>
      <c r="H41" s="78" t="s">
        <v>2</v>
      </c>
      <c r="I41" s="79" t="s">
        <v>2</v>
      </c>
      <c r="J41" s="80" t="s">
        <v>2</v>
      </c>
      <c r="K41" s="81" t="s">
        <v>2</v>
      </c>
      <c r="L41" s="78" t="s">
        <v>2</v>
      </c>
      <c r="M41" s="78" t="s">
        <v>2</v>
      </c>
      <c r="N41" s="79" t="s">
        <v>2</v>
      </c>
      <c r="O41" s="80" t="s">
        <v>2</v>
      </c>
      <c r="P41" s="81" t="s">
        <v>2</v>
      </c>
      <c r="Q41" s="79" t="s">
        <v>2</v>
      </c>
      <c r="R41" s="82" t="s">
        <v>2</v>
      </c>
      <c r="S41" s="79" t="s">
        <v>2</v>
      </c>
      <c r="T41" s="80" t="s">
        <v>2</v>
      </c>
      <c r="U41" s="81" t="s">
        <v>2</v>
      </c>
      <c r="V41" s="90">
        <v>0</v>
      </c>
      <c r="W41" s="90">
        <v>0</v>
      </c>
      <c r="X41" s="91">
        <v>0</v>
      </c>
      <c r="Y41" s="92" t="s">
        <v>129</v>
      </c>
      <c r="Z41" s="94">
        <v>0</v>
      </c>
      <c r="AA41" s="78" t="s">
        <v>2</v>
      </c>
      <c r="AB41" s="78" t="s">
        <v>2</v>
      </c>
      <c r="AC41" s="79" t="s">
        <v>2</v>
      </c>
      <c r="AD41" s="80" t="s">
        <v>2</v>
      </c>
      <c r="AE41" s="81" t="s">
        <v>2</v>
      </c>
      <c r="AF41" s="78" t="s">
        <v>2</v>
      </c>
      <c r="AG41" s="78" t="s">
        <v>2</v>
      </c>
      <c r="AH41" s="79" t="s">
        <v>2</v>
      </c>
      <c r="AI41" s="80" t="s">
        <v>2</v>
      </c>
      <c r="AJ41" s="81" t="s">
        <v>2</v>
      </c>
      <c r="AK41" s="78" t="s">
        <v>2</v>
      </c>
      <c r="AL41" s="78" t="s">
        <v>2</v>
      </c>
      <c r="AM41" s="79" t="s">
        <v>2</v>
      </c>
      <c r="AN41" s="80" t="s">
        <v>2</v>
      </c>
      <c r="AO41" s="81" t="s">
        <v>2</v>
      </c>
      <c r="AP41" s="88" t="str">
        <f>A32</f>
        <v>21.</v>
      </c>
      <c r="AQ41" s="410" t="str">
        <f>B32</f>
        <v>NSXAA1EBNF</v>
      </c>
      <c r="AR41" s="42" t="str">
        <f>A34</f>
        <v>23.</v>
      </c>
      <c r="AS41" s="50" t="str">
        <f>B34</f>
        <v>NKXDR1EBNF</v>
      </c>
      <c r="AT41"/>
      <c r="AU41"/>
    </row>
    <row r="42" spans="1:47" ht="13.5" customHeight="1" x14ac:dyDescent="0.2">
      <c r="A42" s="51" t="s">
        <v>130</v>
      </c>
      <c r="B42" s="42" t="s">
        <v>131</v>
      </c>
      <c r="C42" s="52" t="s">
        <v>132</v>
      </c>
      <c r="D42" s="52" t="s">
        <v>133</v>
      </c>
      <c r="E42" s="403">
        <f t="shared" si="8"/>
        <v>3</v>
      </c>
      <c r="F42" s="54">
        <f t="shared" si="9"/>
        <v>4</v>
      </c>
      <c r="G42" s="78" t="s">
        <v>2</v>
      </c>
      <c r="H42" s="78" t="s">
        <v>2</v>
      </c>
      <c r="I42" s="78" t="s">
        <v>2</v>
      </c>
      <c r="J42" s="78" t="s">
        <v>2</v>
      </c>
      <c r="K42" s="81" t="s">
        <v>2</v>
      </c>
      <c r="L42" s="78" t="s">
        <v>2</v>
      </c>
      <c r="M42" s="78" t="s">
        <v>2</v>
      </c>
      <c r="N42" s="78" t="s">
        <v>2</v>
      </c>
      <c r="O42" s="78" t="s">
        <v>2</v>
      </c>
      <c r="P42" s="81" t="s">
        <v>2</v>
      </c>
      <c r="Q42" s="78" t="s">
        <v>2</v>
      </c>
      <c r="R42" s="78" t="s">
        <v>2</v>
      </c>
      <c r="S42" s="78" t="s">
        <v>2</v>
      </c>
      <c r="T42" s="78" t="s">
        <v>2</v>
      </c>
      <c r="U42" s="81" t="s">
        <v>2</v>
      </c>
      <c r="V42" s="78" t="s">
        <v>2</v>
      </c>
      <c r="W42" s="78" t="s">
        <v>2</v>
      </c>
      <c r="X42" s="78" t="s">
        <v>2</v>
      </c>
      <c r="Y42" s="78" t="s">
        <v>2</v>
      </c>
      <c r="Z42" s="81" t="s">
        <v>2</v>
      </c>
      <c r="AA42" s="78">
        <v>3</v>
      </c>
      <c r="AB42" s="78">
        <v>0</v>
      </c>
      <c r="AC42" s="78">
        <v>0</v>
      </c>
      <c r="AD42" s="78" t="s">
        <v>30</v>
      </c>
      <c r="AE42" s="81">
        <v>4</v>
      </c>
      <c r="AF42" s="78" t="s">
        <v>2</v>
      </c>
      <c r="AG42" s="78" t="s">
        <v>2</v>
      </c>
      <c r="AH42" s="78" t="s">
        <v>2</v>
      </c>
      <c r="AI42" s="78" t="s">
        <v>2</v>
      </c>
      <c r="AJ42" s="81" t="s">
        <v>2</v>
      </c>
      <c r="AK42" s="78" t="s">
        <v>2</v>
      </c>
      <c r="AL42" s="78" t="s">
        <v>2</v>
      </c>
      <c r="AM42" s="78" t="s">
        <v>2</v>
      </c>
      <c r="AN42" s="78" t="s">
        <v>2</v>
      </c>
      <c r="AO42" s="81" t="s">
        <v>2</v>
      </c>
      <c r="AP42" s="42" t="str">
        <f>A34</f>
        <v>23.</v>
      </c>
      <c r="AQ42" s="408" t="str">
        <f>B34</f>
        <v>NKXDR1EBNF</v>
      </c>
      <c r="AR42" s="42"/>
      <c r="AS42" s="50"/>
      <c r="AT42"/>
      <c r="AU42"/>
    </row>
    <row r="43" spans="1:47" ht="13.5" customHeight="1" x14ac:dyDescent="0.2">
      <c r="A43" s="51" t="s">
        <v>134</v>
      </c>
      <c r="B43" s="42" t="s">
        <v>135</v>
      </c>
      <c r="C43" s="52" t="s">
        <v>136</v>
      </c>
      <c r="D43" s="58" t="s">
        <v>65</v>
      </c>
      <c r="E43" s="63">
        <f>SUM(G43:I43,L43:N43,Q43:S43,V43:X43,AA43:AC43,AF43:AH43,AK43:AM43)</f>
        <v>4</v>
      </c>
      <c r="F43" s="54">
        <f>SUM(K43,P43,U43,Z43,AE43,AJ43,AO43)</f>
        <v>5</v>
      </c>
      <c r="G43" s="78" t="s">
        <v>2</v>
      </c>
      <c r="H43" s="78" t="s">
        <v>2</v>
      </c>
      <c r="I43" s="79" t="s">
        <v>2</v>
      </c>
      <c r="J43" s="80" t="s">
        <v>2</v>
      </c>
      <c r="K43" s="81" t="s">
        <v>2</v>
      </c>
      <c r="L43" s="90" t="s">
        <v>2</v>
      </c>
      <c r="M43" s="90" t="s">
        <v>2</v>
      </c>
      <c r="N43" s="91" t="s">
        <v>2</v>
      </c>
      <c r="O43" s="92" t="s">
        <v>2</v>
      </c>
      <c r="P43" s="94" t="s">
        <v>2</v>
      </c>
      <c r="Q43" s="79" t="s">
        <v>2</v>
      </c>
      <c r="R43" s="82" t="s">
        <v>2</v>
      </c>
      <c r="S43" s="79" t="s">
        <v>2</v>
      </c>
      <c r="T43" s="80" t="s">
        <v>2</v>
      </c>
      <c r="U43" s="81" t="s">
        <v>2</v>
      </c>
      <c r="V43" s="90"/>
      <c r="W43" s="90"/>
      <c r="X43" s="91"/>
      <c r="Y43" s="92"/>
      <c r="Z43" s="94"/>
      <c r="AA43" s="76">
        <v>2</v>
      </c>
      <c r="AB43" s="78">
        <v>0</v>
      </c>
      <c r="AC43" s="79">
        <v>2</v>
      </c>
      <c r="AD43" s="80" t="s">
        <v>30</v>
      </c>
      <c r="AE43" s="81">
        <v>5</v>
      </c>
      <c r="AF43" s="78" t="s">
        <v>2</v>
      </c>
      <c r="AG43" s="78" t="s">
        <v>2</v>
      </c>
      <c r="AH43" s="79" t="s">
        <v>2</v>
      </c>
      <c r="AI43" s="80" t="s">
        <v>2</v>
      </c>
      <c r="AJ43" s="81" t="s">
        <v>2</v>
      </c>
      <c r="AK43" s="78" t="s">
        <v>2</v>
      </c>
      <c r="AL43" s="78" t="s">
        <v>2</v>
      </c>
      <c r="AM43" s="79" t="s">
        <v>2</v>
      </c>
      <c r="AN43" s="80" t="s">
        <v>2</v>
      </c>
      <c r="AO43" s="81" t="s">
        <v>2</v>
      </c>
      <c r="AP43" s="88" t="str">
        <f>A40</f>
        <v>29.</v>
      </c>
      <c r="AQ43" s="410" t="str">
        <f>B40</f>
        <v>NKXOR1EBNF</v>
      </c>
      <c r="AR43" s="88"/>
      <c r="AS43" s="50"/>
      <c r="AT43"/>
      <c r="AU43"/>
    </row>
    <row r="44" spans="1:47" ht="13.5" customHeight="1" x14ac:dyDescent="0.2">
      <c r="A44" s="51" t="s">
        <v>137</v>
      </c>
      <c r="B44" s="42" t="s">
        <v>138</v>
      </c>
      <c r="C44" s="52" t="s">
        <v>139</v>
      </c>
      <c r="D44" s="52" t="s">
        <v>140</v>
      </c>
      <c r="E44" s="403">
        <f>SUM(G44:I44,L44:N44,Q44:S44,V44:X44,AA44:AC44,AF44:AH44,AK44:AM44)</f>
        <v>3</v>
      </c>
      <c r="F44" s="54">
        <f>SUM(K44,P44,U44,Z44,AE44,AJ44,AO44)</f>
        <v>4</v>
      </c>
      <c r="G44" s="78"/>
      <c r="H44" s="78"/>
      <c r="I44" s="79"/>
      <c r="J44" s="79"/>
      <c r="K44" s="81"/>
      <c r="L44" s="90"/>
      <c r="M44" s="90"/>
      <c r="N44" s="91"/>
      <c r="O44" s="92"/>
      <c r="P44" s="94"/>
      <c r="Q44" s="78"/>
      <c r="R44" s="78"/>
      <c r="S44" s="78"/>
      <c r="T44" s="78"/>
      <c r="U44" s="81"/>
      <c r="V44" s="78"/>
      <c r="W44" s="78"/>
      <c r="X44" s="79"/>
      <c r="Y44" s="79"/>
      <c r="Z44" s="81"/>
      <c r="AA44" s="78">
        <v>1</v>
      </c>
      <c r="AB44" s="78">
        <v>0</v>
      </c>
      <c r="AC44" s="78">
        <v>2</v>
      </c>
      <c r="AD44" s="78" t="s">
        <v>26</v>
      </c>
      <c r="AE44" s="81">
        <v>4</v>
      </c>
      <c r="AF44" s="78"/>
      <c r="AG44" s="78"/>
      <c r="AH44" s="79"/>
      <c r="AI44" s="79"/>
      <c r="AJ44" s="81"/>
      <c r="AK44" s="78"/>
      <c r="AL44" s="78"/>
      <c r="AM44" s="79"/>
      <c r="AN44" s="79"/>
      <c r="AO44" s="81"/>
      <c r="AP44" s="42" t="str">
        <f>A36</f>
        <v>25.</v>
      </c>
      <c r="AQ44" s="408" t="str">
        <f>B36</f>
        <v>NSXFSSEBNF</v>
      </c>
      <c r="AR44" s="42"/>
      <c r="AS44" s="50"/>
      <c r="AT44"/>
      <c r="AU44"/>
    </row>
    <row r="45" spans="1:47" ht="13.5" customHeight="1" x14ac:dyDescent="0.2">
      <c r="A45" s="51" t="s">
        <v>141</v>
      </c>
      <c r="B45" s="42" t="s">
        <v>142</v>
      </c>
      <c r="C45" s="52" t="s">
        <v>143</v>
      </c>
      <c r="D45" s="52" t="s">
        <v>133</v>
      </c>
      <c r="E45" s="403">
        <f t="shared" si="8"/>
        <v>2</v>
      </c>
      <c r="F45" s="54">
        <f t="shared" si="9"/>
        <v>4</v>
      </c>
      <c r="G45" s="78" t="s">
        <v>2</v>
      </c>
      <c r="H45" s="78" t="s">
        <v>2</v>
      </c>
      <c r="I45" s="78" t="s">
        <v>2</v>
      </c>
      <c r="J45" s="78" t="s">
        <v>2</v>
      </c>
      <c r="K45" s="81" t="s">
        <v>2</v>
      </c>
      <c r="L45" s="78" t="s">
        <v>2</v>
      </c>
      <c r="M45" s="78" t="s">
        <v>2</v>
      </c>
      <c r="N45" s="78" t="s">
        <v>2</v>
      </c>
      <c r="O45" s="78" t="s">
        <v>2</v>
      </c>
      <c r="P45" s="81" t="s">
        <v>2</v>
      </c>
      <c r="Q45" s="78" t="s">
        <v>2</v>
      </c>
      <c r="R45" s="78" t="s">
        <v>2</v>
      </c>
      <c r="S45" s="78" t="s">
        <v>2</v>
      </c>
      <c r="T45" s="78" t="s">
        <v>2</v>
      </c>
      <c r="U45" s="81" t="s">
        <v>2</v>
      </c>
      <c r="V45" s="78" t="s">
        <v>2</v>
      </c>
      <c r="W45" s="78" t="s">
        <v>2</v>
      </c>
      <c r="X45" s="78" t="s">
        <v>2</v>
      </c>
      <c r="Y45" s="78" t="s">
        <v>2</v>
      </c>
      <c r="Z45" s="81" t="s">
        <v>2</v>
      </c>
      <c r="AA45" s="78"/>
      <c r="AB45" s="78"/>
      <c r="AC45" s="78"/>
      <c r="AD45" s="78"/>
      <c r="AE45" s="81"/>
      <c r="AF45" s="78">
        <v>2</v>
      </c>
      <c r="AG45" s="78">
        <v>0</v>
      </c>
      <c r="AH45" s="78">
        <v>0</v>
      </c>
      <c r="AI45" s="78" t="s">
        <v>30</v>
      </c>
      <c r="AJ45" s="81">
        <v>4</v>
      </c>
      <c r="AK45" s="78" t="s">
        <v>2</v>
      </c>
      <c r="AL45" s="78" t="s">
        <v>2</v>
      </c>
      <c r="AM45" s="78" t="s">
        <v>2</v>
      </c>
      <c r="AN45" s="78" t="s">
        <v>2</v>
      </c>
      <c r="AO45" s="81" t="s">
        <v>2</v>
      </c>
      <c r="AP45" s="42" t="str">
        <f>A42</f>
        <v>31.</v>
      </c>
      <c r="AQ45" s="408" t="str">
        <f>B41</f>
        <v>NBXSS1EBNF</v>
      </c>
      <c r="AR45" s="42"/>
      <c r="AS45" s="50"/>
      <c r="AT45"/>
      <c r="AU45"/>
    </row>
    <row r="46" spans="1:47" s="101" customFormat="1" ht="13.5" customHeight="1" x14ac:dyDescent="0.2">
      <c r="A46" s="51"/>
      <c r="C46" s="95" t="s">
        <v>144</v>
      </c>
      <c r="D46" s="96"/>
      <c r="E46" s="63">
        <f t="shared" si="8"/>
        <v>20</v>
      </c>
      <c r="F46" s="54">
        <f t="shared" si="9"/>
        <v>25</v>
      </c>
      <c r="G46" s="97" t="s">
        <v>2</v>
      </c>
      <c r="H46" s="97" t="s">
        <v>2</v>
      </c>
      <c r="I46" s="98" t="s">
        <v>2</v>
      </c>
      <c r="J46" s="99" t="s">
        <v>2</v>
      </c>
      <c r="K46" s="81" t="s">
        <v>2</v>
      </c>
      <c r="L46" s="97" t="s">
        <v>2</v>
      </c>
      <c r="M46" s="97" t="s">
        <v>2</v>
      </c>
      <c r="N46" s="98" t="s">
        <v>2</v>
      </c>
      <c r="O46" s="99" t="s">
        <v>2</v>
      </c>
      <c r="P46" s="81" t="s">
        <v>2</v>
      </c>
      <c r="Q46" s="98" t="s">
        <v>2</v>
      </c>
      <c r="R46" s="100" t="s">
        <v>2</v>
      </c>
      <c r="S46" s="98" t="s">
        <v>2</v>
      </c>
      <c r="T46" s="99" t="s">
        <v>2</v>
      </c>
      <c r="U46" s="81" t="s">
        <v>2</v>
      </c>
      <c r="V46" s="97" t="s">
        <v>2</v>
      </c>
      <c r="W46" s="97" t="s">
        <v>2</v>
      </c>
      <c r="X46" s="98" t="s">
        <v>2</v>
      </c>
      <c r="Y46" s="99" t="s">
        <v>2</v>
      </c>
      <c r="Z46" s="81" t="s">
        <v>2</v>
      </c>
      <c r="AA46" s="97">
        <v>4</v>
      </c>
      <c r="AB46" s="97">
        <v>0</v>
      </c>
      <c r="AC46" s="98">
        <v>4</v>
      </c>
      <c r="AD46" s="99" t="s">
        <v>2</v>
      </c>
      <c r="AE46" s="81">
        <v>10</v>
      </c>
      <c r="AF46" s="97">
        <v>4</v>
      </c>
      <c r="AG46" s="97">
        <v>0</v>
      </c>
      <c r="AH46" s="98">
        <v>4</v>
      </c>
      <c r="AI46" s="99" t="s">
        <v>2</v>
      </c>
      <c r="AJ46" s="81">
        <v>10</v>
      </c>
      <c r="AK46" s="97">
        <v>2</v>
      </c>
      <c r="AL46" s="97">
        <v>0</v>
      </c>
      <c r="AM46" s="98">
        <v>2</v>
      </c>
      <c r="AN46" s="99" t="s">
        <v>2</v>
      </c>
      <c r="AO46" s="81">
        <v>5</v>
      </c>
      <c r="AP46" s="88" t="s">
        <v>2</v>
      </c>
      <c r="AQ46" s="88" t="s">
        <v>2</v>
      </c>
      <c r="AR46" s="88"/>
      <c r="AS46" s="50" t="s">
        <v>2</v>
      </c>
      <c r="AT46"/>
      <c r="AU46"/>
    </row>
    <row r="47" spans="1:47" ht="13.5" customHeight="1" x14ac:dyDescent="0.2">
      <c r="A47" s="51" t="s">
        <v>145</v>
      </c>
      <c r="B47" s="42" t="s">
        <v>146</v>
      </c>
      <c r="C47" s="52" t="s">
        <v>147</v>
      </c>
      <c r="D47" s="32" t="s">
        <v>148</v>
      </c>
      <c r="E47" s="63">
        <f t="shared" si="8"/>
        <v>3</v>
      </c>
      <c r="F47" s="54">
        <f t="shared" si="9"/>
        <v>4</v>
      </c>
      <c r="G47" s="78" t="s">
        <v>2</v>
      </c>
      <c r="H47" s="78" t="s">
        <v>2</v>
      </c>
      <c r="I47" s="79" t="s">
        <v>2</v>
      </c>
      <c r="J47" s="80" t="s">
        <v>2</v>
      </c>
      <c r="K47" s="81" t="s">
        <v>2</v>
      </c>
      <c r="L47" s="78" t="s">
        <v>2</v>
      </c>
      <c r="M47" s="78" t="s">
        <v>2</v>
      </c>
      <c r="N47" s="79" t="s">
        <v>2</v>
      </c>
      <c r="O47" s="80" t="s">
        <v>2</v>
      </c>
      <c r="P47" s="81" t="s">
        <v>2</v>
      </c>
      <c r="Q47" s="98" t="s">
        <v>2</v>
      </c>
      <c r="R47" s="100" t="s">
        <v>2</v>
      </c>
      <c r="S47" s="98" t="s">
        <v>2</v>
      </c>
      <c r="T47" s="99" t="s">
        <v>2</v>
      </c>
      <c r="U47" s="81" t="s">
        <v>2</v>
      </c>
      <c r="V47" s="97" t="s">
        <v>2</v>
      </c>
      <c r="W47" s="97" t="s">
        <v>2</v>
      </c>
      <c r="X47" s="98" t="s">
        <v>2</v>
      </c>
      <c r="Y47" s="99" t="s">
        <v>2</v>
      </c>
      <c r="Z47" s="81" t="s">
        <v>2</v>
      </c>
      <c r="AA47" s="78">
        <v>0</v>
      </c>
      <c r="AB47" s="78">
        <v>0</v>
      </c>
      <c r="AC47" s="78">
        <v>3</v>
      </c>
      <c r="AD47" s="78" t="s">
        <v>26</v>
      </c>
      <c r="AE47" s="81">
        <v>4</v>
      </c>
      <c r="AF47" s="78" t="s">
        <v>2</v>
      </c>
      <c r="AG47" s="78" t="s">
        <v>2</v>
      </c>
      <c r="AH47" s="78" t="s">
        <v>2</v>
      </c>
      <c r="AI47" s="78" t="s">
        <v>2</v>
      </c>
      <c r="AJ47" s="81" t="s">
        <v>2</v>
      </c>
      <c r="AK47" s="78" t="s">
        <v>2</v>
      </c>
      <c r="AL47" s="78" t="s">
        <v>2</v>
      </c>
      <c r="AM47" s="78" t="s">
        <v>2</v>
      </c>
      <c r="AN47" s="78" t="s">
        <v>2</v>
      </c>
      <c r="AO47" s="81" t="s">
        <v>2</v>
      </c>
      <c r="AP47" s="88" t="s">
        <v>2</v>
      </c>
      <c r="AQ47" s="88" t="s">
        <v>2</v>
      </c>
      <c r="AR47" s="88"/>
      <c r="AS47" s="102" t="s">
        <v>2</v>
      </c>
      <c r="AT47"/>
      <c r="AU47"/>
    </row>
    <row r="48" spans="1:47" ht="13.5" customHeight="1" x14ac:dyDescent="0.2">
      <c r="A48" s="51" t="s">
        <v>149</v>
      </c>
      <c r="B48" s="42" t="s">
        <v>150</v>
      </c>
      <c r="C48" s="52" t="s">
        <v>151</v>
      </c>
      <c r="D48" s="32" t="s">
        <v>148</v>
      </c>
      <c r="E48" s="63">
        <f t="shared" si="8"/>
        <v>4</v>
      </c>
      <c r="F48" s="54">
        <f t="shared" si="9"/>
        <v>4</v>
      </c>
      <c r="G48" s="78" t="s">
        <v>2</v>
      </c>
      <c r="H48" s="78" t="s">
        <v>2</v>
      </c>
      <c r="I48" s="79" t="s">
        <v>2</v>
      </c>
      <c r="J48" s="80" t="s">
        <v>2</v>
      </c>
      <c r="K48" s="81" t="s">
        <v>2</v>
      </c>
      <c r="L48" s="78" t="s">
        <v>2</v>
      </c>
      <c r="M48" s="78" t="s">
        <v>2</v>
      </c>
      <c r="N48" s="79" t="s">
        <v>2</v>
      </c>
      <c r="O48" s="80" t="s">
        <v>2</v>
      </c>
      <c r="P48" s="81" t="s">
        <v>2</v>
      </c>
      <c r="Q48" s="98" t="s">
        <v>2</v>
      </c>
      <c r="R48" s="100" t="s">
        <v>2</v>
      </c>
      <c r="S48" s="98" t="s">
        <v>2</v>
      </c>
      <c r="T48" s="99" t="s">
        <v>2</v>
      </c>
      <c r="U48" s="81" t="s">
        <v>2</v>
      </c>
      <c r="V48" s="97" t="s">
        <v>2</v>
      </c>
      <c r="W48" s="97" t="s">
        <v>2</v>
      </c>
      <c r="X48" s="98" t="s">
        <v>2</v>
      </c>
      <c r="Y48" s="99" t="s">
        <v>2</v>
      </c>
      <c r="Z48" s="81" t="s">
        <v>2</v>
      </c>
      <c r="AA48" s="78" t="s">
        <v>2</v>
      </c>
      <c r="AB48" s="78" t="s">
        <v>2</v>
      </c>
      <c r="AC48" s="78" t="s">
        <v>2</v>
      </c>
      <c r="AD48" s="78" t="s">
        <v>2</v>
      </c>
      <c r="AE48" s="81" t="s">
        <v>2</v>
      </c>
      <c r="AF48" s="97">
        <v>0</v>
      </c>
      <c r="AG48" s="97">
        <v>0</v>
      </c>
      <c r="AH48" s="98">
        <v>4</v>
      </c>
      <c r="AI48" s="99" t="s">
        <v>26</v>
      </c>
      <c r="AJ48" s="81">
        <v>4</v>
      </c>
      <c r="AK48" s="78" t="s">
        <v>2</v>
      </c>
      <c r="AL48" s="78" t="s">
        <v>2</v>
      </c>
      <c r="AM48" s="78" t="s">
        <v>2</v>
      </c>
      <c r="AN48" s="78" t="s">
        <v>2</v>
      </c>
      <c r="AO48" s="81" t="s">
        <v>2</v>
      </c>
      <c r="AP48" s="88">
        <v>35</v>
      </c>
      <c r="AQ48" s="88" t="str">
        <f>B47</f>
        <v>NDPPM1EBNF</v>
      </c>
      <c r="AR48" s="88"/>
      <c r="AS48" s="103" t="s">
        <v>2</v>
      </c>
      <c r="AT48"/>
      <c r="AU48"/>
    </row>
    <row r="49" spans="1:47" ht="13.5" customHeight="1" thickBot="1" x14ac:dyDescent="0.25">
      <c r="A49" s="104" t="s">
        <v>152</v>
      </c>
      <c r="B49" s="104" t="s">
        <v>153</v>
      </c>
      <c r="C49" s="105" t="s">
        <v>154</v>
      </c>
      <c r="D49" s="106" t="s">
        <v>117</v>
      </c>
      <c r="E49" s="404">
        <f t="shared" si="8"/>
        <v>0</v>
      </c>
      <c r="F49" s="405">
        <f t="shared" si="9"/>
        <v>15</v>
      </c>
      <c r="G49" s="107" t="s">
        <v>2</v>
      </c>
      <c r="H49" s="107" t="s">
        <v>2</v>
      </c>
      <c r="I49" s="107" t="s">
        <v>2</v>
      </c>
      <c r="J49" s="107" t="s">
        <v>2</v>
      </c>
      <c r="K49" s="11" t="s">
        <v>2</v>
      </c>
      <c r="L49" s="107" t="s">
        <v>2</v>
      </c>
      <c r="M49" s="107" t="s">
        <v>2</v>
      </c>
      <c r="N49" s="107" t="s">
        <v>2</v>
      </c>
      <c r="O49" s="107" t="s">
        <v>2</v>
      </c>
      <c r="P49" s="11" t="s">
        <v>2</v>
      </c>
      <c r="Q49" s="107" t="s">
        <v>2</v>
      </c>
      <c r="R49" s="107" t="s">
        <v>2</v>
      </c>
      <c r="S49" s="107" t="s">
        <v>2</v>
      </c>
      <c r="T49" s="107" t="s">
        <v>2</v>
      </c>
      <c r="U49" s="11" t="s">
        <v>2</v>
      </c>
      <c r="V49" s="107" t="s">
        <v>2</v>
      </c>
      <c r="W49" s="107" t="s">
        <v>2</v>
      </c>
      <c r="X49" s="107" t="s">
        <v>2</v>
      </c>
      <c r="Y49" s="107" t="s">
        <v>2</v>
      </c>
      <c r="Z49" s="11" t="s">
        <v>2</v>
      </c>
      <c r="AA49" s="107" t="s">
        <v>2</v>
      </c>
      <c r="AB49" s="107" t="s">
        <v>2</v>
      </c>
      <c r="AC49" s="107" t="s">
        <v>2</v>
      </c>
      <c r="AD49" s="107" t="s">
        <v>2</v>
      </c>
      <c r="AE49" s="11" t="s">
        <v>2</v>
      </c>
      <c r="AF49" s="107" t="s">
        <v>2</v>
      </c>
      <c r="AG49" s="107" t="s">
        <v>2</v>
      </c>
      <c r="AH49" s="107" t="s">
        <v>2</v>
      </c>
      <c r="AI49" s="107" t="s">
        <v>2</v>
      </c>
      <c r="AJ49" s="11" t="s">
        <v>2</v>
      </c>
      <c r="AK49" s="107">
        <v>0</v>
      </c>
      <c r="AL49" s="107">
        <v>0</v>
      </c>
      <c r="AM49" s="107">
        <v>0</v>
      </c>
      <c r="AN49" s="107" t="s">
        <v>26</v>
      </c>
      <c r="AO49" s="11">
        <v>15</v>
      </c>
      <c r="AP49" s="108" t="s">
        <v>2</v>
      </c>
      <c r="AQ49" s="109" t="s">
        <v>2</v>
      </c>
      <c r="AR49" s="108"/>
      <c r="AS49" s="110" t="s">
        <v>2</v>
      </c>
      <c r="AT49"/>
      <c r="AU49"/>
    </row>
    <row r="50" spans="1:47" ht="12.75" customHeight="1" x14ac:dyDescent="0.2">
      <c r="A50" s="1" t="s">
        <v>155</v>
      </c>
      <c r="B50" s="1"/>
      <c r="C50" s="1"/>
      <c r="D50" s="1"/>
      <c r="E50" s="7"/>
      <c r="F50" s="7"/>
      <c r="G50" s="1"/>
      <c r="H50" s="1"/>
      <c r="I50" s="1"/>
      <c r="J50" s="1"/>
      <c r="K50" s="11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11"/>
      <c r="AA50" s="1"/>
      <c r="AB50" s="1"/>
      <c r="AC50" s="1"/>
      <c r="AD50" s="1"/>
      <c r="AE50" s="111"/>
      <c r="AF50" s="1"/>
      <c r="AG50" s="1"/>
      <c r="AH50" s="1"/>
      <c r="AI50" s="1"/>
      <c r="AJ50" s="111"/>
      <c r="AK50" s="1"/>
      <c r="AL50" s="1"/>
      <c r="AM50" s="1"/>
      <c r="AN50" s="1"/>
      <c r="AO50" s="1"/>
      <c r="AP50" s="1"/>
      <c r="AQ50" s="2"/>
      <c r="AR50" s="2"/>
      <c r="AS50" s="2"/>
      <c r="AT50"/>
      <c r="AU50"/>
    </row>
    <row r="51" spans="1:47" ht="12.75" customHeight="1" x14ac:dyDescent="0.25">
      <c r="A51" s="1"/>
      <c r="B51" s="418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8"/>
      <c r="AK51" s="418"/>
      <c r="AL51" s="418"/>
      <c r="AM51" s="5"/>
      <c r="AN51" s="2"/>
      <c r="AO51" s="2"/>
      <c r="AP51" s="2"/>
      <c r="AQ51" s="2"/>
      <c r="AR51" s="2"/>
      <c r="AS51" s="414"/>
      <c r="AT51"/>
      <c r="AU51"/>
    </row>
    <row r="52" spans="1:47" ht="13.5" thickBot="1" x14ac:dyDescent="0.25">
      <c r="A52" s="415" t="s">
        <v>1</v>
      </c>
      <c r="B52" s="415"/>
      <c r="C52" s="415"/>
      <c r="D52" s="415"/>
      <c r="E52" s="415"/>
      <c r="F52" s="415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5"/>
      <c r="AQ52" s="415"/>
      <c r="AR52" s="1"/>
      <c r="AS52" s="414"/>
      <c r="AT52"/>
      <c r="AU52"/>
    </row>
    <row r="53" spans="1:47" s="6" customFormat="1" ht="12.75" customHeight="1" thickBot="1" x14ac:dyDescent="0.25">
      <c r="A53" s="421" t="s">
        <v>2</v>
      </c>
      <c r="B53" s="423" t="s">
        <v>3</v>
      </c>
      <c r="C53" s="425" t="s">
        <v>156</v>
      </c>
      <c r="D53" s="450" t="s">
        <v>157</v>
      </c>
      <c r="E53" s="8" t="s">
        <v>158</v>
      </c>
      <c r="F53" s="429" t="s">
        <v>7</v>
      </c>
      <c r="G53" s="431" t="s">
        <v>159</v>
      </c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2"/>
      <c r="AC53" s="432"/>
      <c r="AD53" s="432"/>
      <c r="AE53" s="432"/>
      <c r="AF53" s="432"/>
      <c r="AG53" s="432"/>
      <c r="AH53" s="432"/>
      <c r="AI53" s="432"/>
      <c r="AJ53" s="432"/>
      <c r="AK53" s="432"/>
      <c r="AL53" s="432"/>
      <c r="AM53" s="432"/>
      <c r="AN53" s="432"/>
      <c r="AO53" s="433"/>
      <c r="AP53" s="447" t="s">
        <v>2</v>
      </c>
      <c r="AQ53" s="436" t="s">
        <v>9</v>
      </c>
      <c r="AR53" s="397"/>
      <c r="AS53" s="438" t="s">
        <v>9</v>
      </c>
      <c r="AT53"/>
      <c r="AU53"/>
    </row>
    <row r="54" spans="1:47" s="6" customFormat="1" ht="13.5" customHeight="1" thickBot="1" x14ac:dyDescent="0.25">
      <c r="A54" s="421"/>
      <c r="B54" s="423"/>
      <c r="C54" s="425"/>
      <c r="D54" s="450"/>
      <c r="E54" s="9" t="s">
        <v>160</v>
      </c>
      <c r="F54" s="430"/>
      <c r="G54" s="10" t="s">
        <v>2</v>
      </c>
      <c r="H54" s="9" t="s">
        <v>2</v>
      </c>
      <c r="I54" s="9" t="s">
        <v>10</v>
      </c>
      <c r="J54" s="9" t="s">
        <v>2</v>
      </c>
      <c r="K54" s="11" t="s">
        <v>2</v>
      </c>
      <c r="L54" s="9" t="s">
        <v>2</v>
      </c>
      <c r="M54" s="9" t="s">
        <v>2</v>
      </c>
      <c r="N54" s="9" t="s">
        <v>11</v>
      </c>
      <c r="O54" s="9" t="s">
        <v>2</v>
      </c>
      <c r="P54" s="11" t="s">
        <v>2</v>
      </c>
      <c r="Q54" s="9" t="s">
        <v>2</v>
      </c>
      <c r="R54" s="9" t="s">
        <v>2</v>
      </c>
      <c r="S54" s="9" t="s">
        <v>12</v>
      </c>
      <c r="T54" s="9" t="s">
        <v>2</v>
      </c>
      <c r="U54" s="11" t="s">
        <v>2</v>
      </c>
      <c r="V54" s="9" t="s">
        <v>2</v>
      </c>
      <c r="W54" s="9" t="s">
        <v>2</v>
      </c>
      <c r="X54" s="9" t="s">
        <v>13</v>
      </c>
      <c r="Y54" s="9" t="s">
        <v>2</v>
      </c>
      <c r="Z54" s="11" t="s">
        <v>2</v>
      </c>
      <c r="AA54" s="9" t="s">
        <v>2</v>
      </c>
      <c r="AB54" s="9" t="s">
        <v>2</v>
      </c>
      <c r="AC54" s="9" t="s">
        <v>14</v>
      </c>
      <c r="AD54" s="9" t="s">
        <v>2</v>
      </c>
      <c r="AE54" s="11" t="s">
        <v>2</v>
      </c>
      <c r="AF54" s="9" t="s">
        <v>2</v>
      </c>
      <c r="AG54" s="9" t="s">
        <v>2</v>
      </c>
      <c r="AH54" s="9" t="s">
        <v>15</v>
      </c>
      <c r="AI54" s="9" t="s">
        <v>2</v>
      </c>
      <c r="AJ54" s="12" t="s">
        <v>2</v>
      </c>
      <c r="AK54" s="13" t="s">
        <v>2</v>
      </c>
      <c r="AL54" s="14" t="s">
        <v>2</v>
      </c>
      <c r="AM54" s="14" t="s">
        <v>16</v>
      </c>
      <c r="AN54" s="14" t="s">
        <v>2</v>
      </c>
      <c r="AO54" s="15" t="s">
        <v>2</v>
      </c>
      <c r="AP54" s="447"/>
      <c r="AQ54" s="437"/>
      <c r="AR54" s="398"/>
      <c r="AS54" s="439"/>
      <c r="AT54"/>
      <c r="AU54"/>
    </row>
    <row r="55" spans="1:47" s="6" customFormat="1" x14ac:dyDescent="0.2">
      <c r="A55" s="16" t="s">
        <v>2</v>
      </c>
      <c r="B55" s="17" t="s">
        <v>2</v>
      </c>
      <c r="C55" s="18" t="s">
        <v>2</v>
      </c>
      <c r="D55" s="7"/>
      <c r="E55" s="19" t="s">
        <v>2</v>
      </c>
      <c r="F55" s="20" t="s">
        <v>2</v>
      </c>
      <c r="G55" s="167" t="s">
        <v>17</v>
      </c>
      <c r="H55" s="168" t="s">
        <v>18</v>
      </c>
      <c r="I55" s="168" t="s">
        <v>19</v>
      </c>
      <c r="J55" s="168" t="s">
        <v>20</v>
      </c>
      <c r="K55" s="169" t="s">
        <v>21</v>
      </c>
      <c r="L55" s="167" t="s">
        <v>17</v>
      </c>
      <c r="M55" s="168" t="s">
        <v>18</v>
      </c>
      <c r="N55" s="168" t="s">
        <v>19</v>
      </c>
      <c r="O55" s="168" t="s">
        <v>20</v>
      </c>
      <c r="P55" s="169" t="s">
        <v>21</v>
      </c>
      <c r="Q55" s="167" t="s">
        <v>17</v>
      </c>
      <c r="R55" s="168" t="s">
        <v>18</v>
      </c>
      <c r="S55" s="168" t="s">
        <v>19</v>
      </c>
      <c r="T55" s="168" t="s">
        <v>20</v>
      </c>
      <c r="U55" s="169" t="s">
        <v>21</v>
      </c>
      <c r="V55" s="167" t="s">
        <v>17</v>
      </c>
      <c r="W55" s="168" t="s">
        <v>18</v>
      </c>
      <c r="X55" s="168" t="s">
        <v>19</v>
      </c>
      <c r="Y55" s="168" t="s">
        <v>20</v>
      </c>
      <c r="Z55" s="169" t="s">
        <v>21</v>
      </c>
      <c r="AA55" s="167" t="s">
        <v>17</v>
      </c>
      <c r="AB55" s="168" t="s">
        <v>18</v>
      </c>
      <c r="AC55" s="168" t="s">
        <v>19</v>
      </c>
      <c r="AD55" s="168" t="s">
        <v>20</v>
      </c>
      <c r="AE55" s="169" t="s">
        <v>21</v>
      </c>
      <c r="AF55" s="167" t="s">
        <v>17</v>
      </c>
      <c r="AG55" s="168" t="s">
        <v>18</v>
      </c>
      <c r="AH55" s="168" t="s">
        <v>19</v>
      </c>
      <c r="AI55" s="168" t="s">
        <v>20</v>
      </c>
      <c r="AJ55" s="169" t="s">
        <v>21</v>
      </c>
      <c r="AK55" s="167" t="s">
        <v>17</v>
      </c>
      <c r="AL55" s="168" t="s">
        <v>18</v>
      </c>
      <c r="AM55" s="168" t="s">
        <v>19</v>
      </c>
      <c r="AN55" s="168" t="s">
        <v>20</v>
      </c>
      <c r="AO55" s="169" t="s">
        <v>21</v>
      </c>
      <c r="AP55" s="21" t="s">
        <v>2</v>
      </c>
      <c r="AQ55" s="22" t="s">
        <v>2</v>
      </c>
      <c r="AR55" s="399"/>
      <c r="AS55" s="23" t="s">
        <v>2</v>
      </c>
      <c r="AT55"/>
      <c r="AU55"/>
    </row>
    <row r="56" spans="1:47" x14ac:dyDescent="0.2">
      <c r="A56" s="24" t="s">
        <v>2</v>
      </c>
      <c r="B56" s="448" t="s">
        <v>161</v>
      </c>
      <c r="C56" s="449"/>
      <c r="D56" s="112"/>
      <c r="E56" s="71">
        <f>SUM(E57:E58)</f>
        <v>12</v>
      </c>
      <c r="F56" s="28">
        <f>SUM(F57:F58)</f>
        <v>22</v>
      </c>
      <c r="G56" s="24">
        <f>SUM(G57:G58)</f>
        <v>0</v>
      </c>
      <c r="H56" s="27">
        <f>SUM(H57:H58)</f>
        <v>0</v>
      </c>
      <c r="I56" s="28">
        <f>SUM(I57:I58)</f>
        <v>0</v>
      </c>
      <c r="J56" s="28"/>
      <c r="K56" s="28">
        <f>SUM(K57:K58)</f>
        <v>0</v>
      </c>
      <c r="L56" s="24">
        <f>SUM(L57:L58)</f>
        <v>0</v>
      </c>
      <c r="M56" s="27">
        <f>SUM(M57:M58)</f>
        <v>0</v>
      </c>
      <c r="N56" s="28">
        <f>SUM(N57:N58)</f>
        <v>0</v>
      </c>
      <c r="O56" s="28"/>
      <c r="P56" s="28">
        <f>SUM(P57:P58)</f>
        <v>0</v>
      </c>
      <c r="Q56" s="24">
        <f>SUM(Q57:Q58)</f>
        <v>0</v>
      </c>
      <c r="R56" s="27">
        <f>SUM(R57:R58)</f>
        <v>0</v>
      </c>
      <c r="S56" s="28">
        <f>SUM(S57:S58)</f>
        <v>0</v>
      </c>
      <c r="T56" s="28"/>
      <c r="U56" s="28">
        <f>SUM(U57:U58)</f>
        <v>0</v>
      </c>
      <c r="V56" s="24">
        <f>SUM(V57:V58)</f>
        <v>0</v>
      </c>
      <c r="W56" s="27">
        <f>SUM(W57:W58)</f>
        <v>0</v>
      </c>
      <c r="X56" s="28">
        <f>SUM(X57:X58)</f>
        <v>0</v>
      </c>
      <c r="Y56" s="28"/>
      <c r="Z56" s="28">
        <f>SUM(Z57:Z58)</f>
        <v>0</v>
      </c>
      <c r="AA56" s="24">
        <f>SUM(AA57:AA58)</f>
        <v>2</v>
      </c>
      <c r="AB56" s="27">
        <f>SUM(AB57:AB58)</f>
        <v>0</v>
      </c>
      <c r="AC56" s="28">
        <f>SUM(AC57:AC58)</f>
        <v>2</v>
      </c>
      <c r="AD56" s="28"/>
      <c r="AE56" s="28">
        <f>SUM(AE57:AE58)</f>
        <v>4</v>
      </c>
      <c r="AF56" s="24">
        <f>SUM(AF57:AF58)</f>
        <v>0</v>
      </c>
      <c r="AG56" s="27">
        <f>SUM(AG57:AG58)</f>
        <v>0</v>
      </c>
      <c r="AH56" s="28">
        <f>SUM(AH57:AH58)</f>
        <v>4</v>
      </c>
      <c r="AI56" s="28"/>
      <c r="AJ56" s="28">
        <f>SUM(AJ57:AJ58)</f>
        <v>10</v>
      </c>
      <c r="AK56" s="24">
        <f>SUM(AK57:AK58)</f>
        <v>2</v>
      </c>
      <c r="AL56" s="27">
        <f>SUM(AL57:AL58)</f>
        <v>0</v>
      </c>
      <c r="AM56" s="28">
        <f>SUM(AM57:AM58)</f>
        <v>2</v>
      </c>
      <c r="AN56" s="28"/>
      <c r="AO56" s="113">
        <f>SUM(AO57:AO58)</f>
        <v>8</v>
      </c>
      <c r="AP56" s="25" t="s">
        <v>2</v>
      </c>
      <c r="AQ56" s="27" t="s">
        <v>2</v>
      </c>
      <c r="AR56" s="27"/>
      <c r="AS56" s="27" t="s">
        <v>2</v>
      </c>
      <c r="AT56"/>
      <c r="AU56"/>
    </row>
    <row r="57" spans="1:47" x14ac:dyDescent="0.2">
      <c r="A57" s="51" t="s">
        <v>162</v>
      </c>
      <c r="B57" s="174" t="s">
        <v>163</v>
      </c>
      <c r="C57" s="114" t="s">
        <v>2</v>
      </c>
      <c r="D57" s="32"/>
      <c r="E57" s="76">
        <f>SUM(G57:I57,L57:N57,Q57:S57,V57:X57,AA57:AC57,AF57:AH57,AK57:AM57)</f>
        <v>12</v>
      </c>
      <c r="F57" s="77">
        <f>SUM(K57,P57,U57,Z57,AE57,AJ57,AO57)</f>
        <v>12</v>
      </c>
      <c r="G57" s="78" t="s">
        <v>2</v>
      </c>
      <c r="H57" s="78" t="s">
        <v>2</v>
      </c>
      <c r="I57" s="78" t="s">
        <v>2</v>
      </c>
      <c r="J57" s="78" t="s">
        <v>2</v>
      </c>
      <c r="K57" s="50" t="s">
        <v>2</v>
      </c>
      <c r="L57" s="78" t="s">
        <v>2</v>
      </c>
      <c r="M57" s="78" t="s">
        <v>2</v>
      </c>
      <c r="N57" s="78" t="s">
        <v>2</v>
      </c>
      <c r="O57" s="78" t="s">
        <v>2</v>
      </c>
      <c r="P57" s="50" t="s">
        <v>2</v>
      </c>
      <c r="Q57" s="78" t="s">
        <v>2</v>
      </c>
      <c r="R57" s="78" t="s">
        <v>2</v>
      </c>
      <c r="S57" s="78" t="s">
        <v>2</v>
      </c>
      <c r="T57" s="78" t="s">
        <v>2</v>
      </c>
      <c r="U57" s="50" t="s">
        <v>2</v>
      </c>
      <c r="V57" s="78"/>
      <c r="W57" s="78"/>
      <c r="X57" s="78"/>
      <c r="Y57" s="78"/>
      <c r="Z57" s="50"/>
      <c r="AA57" s="78">
        <v>2</v>
      </c>
      <c r="AB57" s="78">
        <v>0</v>
      </c>
      <c r="AC57" s="78">
        <v>2</v>
      </c>
      <c r="AD57" s="78" t="s">
        <v>2</v>
      </c>
      <c r="AE57" s="77">
        <v>4</v>
      </c>
      <c r="AF57" s="78">
        <v>0</v>
      </c>
      <c r="AG57" s="78">
        <v>0</v>
      </c>
      <c r="AH57" s="78">
        <v>4</v>
      </c>
      <c r="AI57" s="78" t="s">
        <v>2</v>
      </c>
      <c r="AJ57" s="77">
        <v>4</v>
      </c>
      <c r="AK57" s="78">
        <v>2</v>
      </c>
      <c r="AL57" s="78">
        <v>0</v>
      </c>
      <c r="AM57" s="78">
        <v>2</v>
      </c>
      <c r="AN57" s="78" t="s">
        <v>2</v>
      </c>
      <c r="AO57" s="77">
        <v>4</v>
      </c>
      <c r="AP57" s="78" t="s">
        <v>2</v>
      </c>
      <c r="AQ57" s="42" t="s">
        <v>2</v>
      </c>
      <c r="AR57" s="79"/>
      <c r="AS57" s="78" t="s">
        <v>2</v>
      </c>
      <c r="AT57"/>
      <c r="AU57"/>
    </row>
    <row r="58" spans="1:47" ht="15" thickBot="1" x14ac:dyDescent="0.25">
      <c r="A58" s="115" t="s">
        <v>164</v>
      </c>
      <c r="B58" s="116" t="s">
        <v>165</v>
      </c>
      <c r="C58" s="114" t="s">
        <v>2</v>
      </c>
      <c r="D58" s="117"/>
      <c r="E58" s="76">
        <f>SUM(G58:I58,L58:N58,Q58:S58,V58:X58,AA58:AC58,AF58:AH58,AK58:AM58)</f>
        <v>0</v>
      </c>
      <c r="F58" s="77">
        <f>SUM(K58,P58,U58,Z58,AE58,AJ58,AO58)</f>
        <v>10</v>
      </c>
      <c r="G58" s="19" t="s">
        <v>2</v>
      </c>
      <c r="H58" s="118" t="s">
        <v>2</v>
      </c>
      <c r="I58" s="118" t="s">
        <v>2</v>
      </c>
      <c r="J58" s="118" t="s">
        <v>2</v>
      </c>
      <c r="K58" s="20" t="s">
        <v>2</v>
      </c>
      <c r="L58" s="118" t="s">
        <v>2</v>
      </c>
      <c r="M58" s="118" t="s">
        <v>2</v>
      </c>
      <c r="N58" s="118" t="s">
        <v>2</v>
      </c>
      <c r="O58" s="118" t="s">
        <v>2</v>
      </c>
      <c r="P58" s="20" t="s">
        <v>2</v>
      </c>
      <c r="Q58" s="118" t="s">
        <v>2</v>
      </c>
      <c r="R58" s="118" t="s">
        <v>2</v>
      </c>
      <c r="S58" s="118" t="s">
        <v>2</v>
      </c>
      <c r="T58" s="118" t="s">
        <v>2</v>
      </c>
      <c r="U58" s="20" t="s">
        <v>2</v>
      </c>
      <c r="V58" s="78" t="s">
        <v>2</v>
      </c>
      <c r="W58" s="78" t="s">
        <v>2</v>
      </c>
      <c r="X58" s="78" t="s">
        <v>2</v>
      </c>
      <c r="Y58" s="78" t="s">
        <v>2</v>
      </c>
      <c r="Z58" s="50" t="s">
        <v>2</v>
      </c>
      <c r="AA58" s="78" t="s">
        <v>2</v>
      </c>
      <c r="AB58" s="78" t="s">
        <v>2</v>
      </c>
      <c r="AC58" s="78" t="s">
        <v>2</v>
      </c>
      <c r="AD58" s="78" t="s">
        <v>2</v>
      </c>
      <c r="AE58" s="77" t="s">
        <v>2</v>
      </c>
      <c r="AF58" s="78"/>
      <c r="AG58" s="78" t="s">
        <v>2</v>
      </c>
      <c r="AH58" s="78" t="s">
        <v>2</v>
      </c>
      <c r="AI58" s="78" t="s">
        <v>2</v>
      </c>
      <c r="AJ58" s="77">
        <v>6</v>
      </c>
      <c r="AK58" s="78"/>
      <c r="AL58" s="78" t="s">
        <v>2</v>
      </c>
      <c r="AM58" s="78" t="s">
        <v>2</v>
      </c>
      <c r="AN58" s="78" t="s">
        <v>2</v>
      </c>
      <c r="AO58" s="77">
        <v>4</v>
      </c>
      <c r="AP58" s="119" t="s">
        <v>2</v>
      </c>
      <c r="AQ58" s="56" t="s">
        <v>2</v>
      </c>
      <c r="AR58" s="400"/>
      <c r="AS58" s="119" t="s">
        <v>2</v>
      </c>
      <c r="AT58"/>
      <c r="AU58"/>
    </row>
    <row r="59" spans="1:47" s="123" customFormat="1" ht="14.25" thickTop="1" thickBot="1" x14ac:dyDescent="0.25">
      <c r="A59" s="120" t="s">
        <v>2</v>
      </c>
      <c r="B59" s="121" t="s">
        <v>2</v>
      </c>
      <c r="C59" s="170" t="s">
        <v>166</v>
      </c>
      <c r="D59" s="122"/>
      <c r="E59" s="24">
        <f>E9+E22+E27+E56</f>
        <v>150</v>
      </c>
      <c r="F59" s="28">
        <f>F9+F22+F27+F56</f>
        <v>210</v>
      </c>
      <c r="G59" s="24">
        <f>G9+G22+G27+G56</f>
        <v>9</v>
      </c>
      <c r="H59" s="27">
        <f>SUM(H9+H22+H27+H56)</f>
        <v>8</v>
      </c>
      <c r="I59" s="28">
        <f>SUM(I9+I22+I27+I56)</f>
        <v>3</v>
      </c>
      <c r="J59" s="28"/>
      <c r="K59" s="28">
        <f>SUM(K9+K22+K27+K56)</f>
        <v>29</v>
      </c>
      <c r="L59" s="25">
        <f>L9+L22+L27+L56</f>
        <v>12</v>
      </c>
      <c r="M59" s="27">
        <f>SUM(M9+M22+M27+M56)</f>
        <v>6</v>
      </c>
      <c r="N59" s="28">
        <f>SUM(N9+N22+N27+N56)</f>
        <v>6</v>
      </c>
      <c r="O59" s="28"/>
      <c r="P59" s="28">
        <f>SUM(P9+P22+P27+P56)</f>
        <v>30</v>
      </c>
      <c r="Q59" s="25">
        <f>Q9+Q22+Q27+Q56</f>
        <v>13</v>
      </c>
      <c r="R59" s="27">
        <f>SUM(R9+R22+R27+R56)</f>
        <v>5</v>
      </c>
      <c r="S59" s="28">
        <f>SUM(S9+S22+S27+S56)</f>
        <v>10</v>
      </c>
      <c r="T59" s="28"/>
      <c r="U59" s="28">
        <f>SUM(U9+U22+U27+U56)</f>
        <v>31</v>
      </c>
      <c r="V59" s="25">
        <f>V9+V22+V27+V56</f>
        <v>12</v>
      </c>
      <c r="W59" s="27">
        <f>SUM(W9+W22+W27+W56)</f>
        <v>8</v>
      </c>
      <c r="X59" s="28">
        <f>SUM(X9+X22+X27+X56)</f>
        <v>7</v>
      </c>
      <c r="Y59" s="28"/>
      <c r="Z59" s="28">
        <f>SUM(Z9+Z22+Z27+Z56)</f>
        <v>33</v>
      </c>
      <c r="AA59" s="25">
        <f>AA9+AA22+AA27+AA56</f>
        <v>12</v>
      </c>
      <c r="AB59" s="27">
        <f>SUM(AB9+AB22+AB27+AB56)</f>
        <v>0</v>
      </c>
      <c r="AC59" s="28">
        <f>SUM(AC9+AC22+AC27+AC56)</f>
        <v>13</v>
      </c>
      <c r="AD59" s="28"/>
      <c r="AE59" s="28">
        <f>SUM(AE9+AE22+AE27+AE56)</f>
        <v>31</v>
      </c>
      <c r="AF59" s="25">
        <f>AF9+AF22+AF27+AF56</f>
        <v>6</v>
      </c>
      <c r="AG59" s="27">
        <f>SUM(AG9+AG22+AG27+AG56)</f>
        <v>0</v>
      </c>
      <c r="AH59" s="28">
        <f>SUM(AH9+AH22+AH27+AH56)</f>
        <v>12</v>
      </c>
      <c r="AI59" s="28"/>
      <c r="AJ59" s="28">
        <f>SUM(AJ9+AJ22+AJ27+AJ56)</f>
        <v>28</v>
      </c>
      <c r="AK59" s="25">
        <f>AK9+AK22+AK27+AK56</f>
        <v>4</v>
      </c>
      <c r="AL59" s="27">
        <f>SUM(AL9+AL22+AL27+AL56)</f>
        <v>0</v>
      </c>
      <c r="AM59" s="28">
        <f>SUM(AM9+AM22+AM27+AM56)</f>
        <v>4</v>
      </c>
      <c r="AN59" s="28"/>
      <c r="AO59" s="28">
        <f>SUM(AO9+AO22+AO27+AO56)</f>
        <v>28</v>
      </c>
      <c r="AP59" s="25" t="s">
        <v>2</v>
      </c>
      <c r="AQ59" s="27" t="s">
        <v>2</v>
      </c>
      <c r="AR59" s="27"/>
      <c r="AS59" s="27" t="s">
        <v>2</v>
      </c>
      <c r="AT59"/>
      <c r="AU59"/>
    </row>
    <row r="60" spans="1:47" ht="13.5" thickTop="1" x14ac:dyDescent="0.2">
      <c r="A60" s="124" t="s">
        <v>2</v>
      </c>
      <c r="B60" s="42" t="s">
        <v>2</v>
      </c>
      <c r="C60" s="171" t="s">
        <v>167</v>
      </c>
      <c r="D60" s="32"/>
      <c r="E60" s="76" t="s">
        <v>2</v>
      </c>
      <c r="F60" s="77" t="s">
        <v>2</v>
      </c>
      <c r="G60" s="78">
        <f>SUM(G59,H59,I59)</f>
        <v>20</v>
      </c>
      <c r="H60" s="78" t="s">
        <v>2</v>
      </c>
      <c r="I60" s="78" t="s">
        <v>2</v>
      </c>
      <c r="J60" s="78" t="s">
        <v>2</v>
      </c>
      <c r="K60" s="77" t="s">
        <v>2</v>
      </c>
      <c r="L60" s="78">
        <f>SUM(L59,M59,N59)</f>
        <v>24</v>
      </c>
      <c r="M60" s="78" t="s">
        <v>2</v>
      </c>
      <c r="N60" s="78" t="s">
        <v>2</v>
      </c>
      <c r="O60" s="78" t="s">
        <v>2</v>
      </c>
      <c r="P60" s="77" t="s">
        <v>2</v>
      </c>
      <c r="Q60" s="78">
        <f>SUM(Q59,R59,S59)</f>
        <v>28</v>
      </c>
      <c r="R60" s="78" t="s">
        <v>2</v>
      </c>
      <c r="S60" s="78" t="s">
        <v>2</v>
      </c>
      <c r="T60" s="78" t="s">
        <v>2</v>
      </c>
      <c r="U60" s="77" t="s">
        <v>2</v>
      </c>
      <c r="V60" s="125">
        <f>SUM(V59,W59,X59)</f>
        <v>27</v>
      </c>
      <c r="W60" s="125" t="s">
        <v>2</v>
      </c>
      <c r="X60" s="125" t="s">
        <v>2</v>
      </c>
      <c r="Y60" s="125" t="s">
        <v>2</v>
      </c>
      <c r="Z60" s="126" t="s">
        <v>2</v>
      </c>
      <c r="AA60" s="125">
        <f>SUM(AA59,AB59,AC59)</f>
        <v>25</v>
      </c>
      <c r="AB60" s="125" t="s">
        <v>2</v>
      </c>
      <c r="AC60" s="125" t="s">
        <v>2</v>
      </c>
      <c r="AD60" s="125" t="s">
        <v>2</v>
      </c>
      <c r="AE60" s="126" t="s">
        <v>2</v>
      </c>
      <c r="AF60" s="125">
        <f>SUM(AF59,AG59,AH59)</f>
        <v>18</v>
      </c>
      <c r="AG60" s="125" t="s">
        <v>2</v>
      </c>
      <c r="AH60" s="125" t="s">
        <v>2</v>
      </c>
      <c r="AI60" s="125" t="s">
        <v>2</v>
      </c>
      <c r="AJ60" s="126" t="s">
        <v>2</v>
      </c>
      <c r="AK60" s="125">
        <f>SUM(AK59,AL59,AM59)</f>
        <v>8</v>
      </c>
      <c r="AL60" s="125" t="s">
        <v>2</v>
      </c>
      <c r="AM60" s="125" t="s">
        <v>2</v>
      </c>
      <c r="AN60" s="125" t="s">
        <v>2</v>
      </c>
      <c r="AO60" s="126" t="s">
        <v>2</v>
      </c>
      <c r="AP60" s="125" t="s">
        <v>2</v>
      </c>
      <c r="AQ60" s="127" t="s">
        <v>2</v>
      </c>
      <c r="AR60" s="401"/>
      <c r="AS60" s="125" t="s">
        <v>2</v>
      </c>
      <c r="AT60"/>
      <c r="AU60"/>
    </row>
    <row r="61" spans="1:47" x14ac:dyDescent="0.2">
      <c r="A61" s="128" t="s">
        <v>2</v>
      </c>
      <c r="B61" s="42" t="s">
        <v>2</v>
      </c>
      <c r="C61" s="172" t="s">
        <v>168</v>
      </c>
      <c r="D61" s="32"/>
      <c r="E61" s="76" t="s">
        <v>2</v>
      </c>
      <c r="F61" s="77" t="s">
        <v>2</v>
      </c>
      <c r="G61" s="78" t="s">
        <v>2</v>
      </c>
      <c r="H61" s="78" t="s">
        <v>2</v>
      </c>
      <c r="I61" s="78" t="s">
        <v>2</v>
      </c>
      <c r="J61" s="129">
        <f>COUNTIF(J10:J26,"ex")+COUNTIF(J28:J58,"ex")</f>
        <v>2</v>
      </c>
      <c r="K61" s="77" t="s">
        <v>2</v>
      </c>
      <c r="L61" s="82" t="s">
        <v>2</v>
      </c>
      <c r="M61" s="78" t="s">
        <v>2</v>
      </c>
      <c r="N61" s="78" t="s">
        <v>2</v>
      </c>
      <c r="O61" s="129">
        <f>COUNTIF(O10:O26,"ex")+COUNTIF(O28:O58,"ex")</f>
        <v>4</v>
      </c>
      <c r="P61" s="77" t="s">
        <v>2</v>
      </c>
      <c r="Q61" s="82" t="s">
        <v>2</v>
      </c>
      <c r="R61" s="78" t="s">
        <v>2</v>
      </c>
      <c r="S61" s="78" t="s">
        <v>2</v>
      </c>
      <c r="T61" s="129">
        <f>COUNTIF(T10:T26,"ex")+COUNTIF(T28:T58,"ex")</f>
        <v>3</v>
      </c>
      <c r="U61" s="77" t="s">
        <v>2</v>
      </c>
      <c r="V61" s="82" t="s">
        <v>2</v>
      </c>
      <c r="W61" s="78" t="s">
        <v>2</v>
      </c>
      <c r="X61" s="78" t="s">
        <v>2</v>
      </c>
      <c r="Y61" s="129">
        <f>COUNTIF(Y10:Y26,"ex")+COUNTIF(Y28:Y58,"ex")</f>
        <v>4</v>
      </c>
      <c r="Z61" s="77" t="s">
        <v>2</v>
      </c>
      <c r="AA61" s="82" t="s">
        <v>2</v>
      </c>
      <c r="AB61" s="78" t="s">
        <v>2</v>
      </c>
      <c r="AC61" s="78" t="s">
        <v>2</v>
      </c>
      <c r="AD61" s="129">
        <f>COUNTIF(AD10:AD26,"ex")+COUNTIF(AD28:AD58,"ex")</f>
        <v>2</v>
      </c>
      <c r="AE61" s="77" t="s">
        <v>2</v>
      </c>
      <c r="AF61" s="82" t="s">
        <v>2</v>
      </c>
      <c r="AG61" s="78" t="s">
        <v>2</v>
      </c>
      <c r="AH61" s="78" t="s">
        <v>2</v>
      </c>
      <c r="AI61" s="129">
        <f>COUNTIF(AI10:AI26,"ex")+COUNTIF(AI28:AI58,"ex")</f>
        <v>1</v>
      </c>
      <c r="AJ61" s="77" t="s">
        <v>2</v>
      </c>
      <c r="AK61" s="82" t="s">
        <v>2</v>
      </c>
      <c r="AL61" s="78" t="s">
        <v>2</v>
      </c>
      <c r="AM61" s="78" t="s">
        <v>2</v>
      </c>
      <c r="AN61" s="129">
        <f>COUNTIF(AN10:AN26,"ex")+COUNTIF(AN28:AN58,"ex")</f>
        <v>0</v>
      </c>
      <c r="AO61" s="50" t="s">
        <v>2</v>
      </c>
      <c r="AP61" s="78" t="s">
        <v>2</v>
      </c>
      <c r="AQ61" s="42" t="s">
        <v>2</v>
      </c>
      <c r="AR61" s="79"/>
      <c r="AS61" s="78" t="s">
        <v>2</v>
      </c>
      <c r="AT61"/>
      <c r="AU61"/>
    </row>
    <row r="62" spans="1:47" x14ac:dyDescent="0.2">
      <c r="A62" s="51" t="s">
        <v>2</v>
      </c>
      <c r="B62" s="42" t="s">
        <v>2</v>
      </c>
      <c r="C62" s="173" t="s">
        <v>169</v>
      </c>
      <c r="D62" s="32"/>
      <c r="E62" s="76" t="s">
        <v>2</v>
      </c>
      <c r="F62" s="77" t="s">
        <v>2</v>
      </c>
      <c r="G62" s="78" t="s">
        <v>2</v>
      </c>
      <c r="H62" s="78" t="s">
        <v>2</v>
      </c>
      <c r="I62" s="78" t="s">
        <v>2</v>
      </c>
      <c r="J62" s="129">
        <f>COUNTIF(J10:J26,"m")+COUNTIF(J28:J58,"m")</f>
        <v>3</v>
      </c>
      <c r="K62" s="77" t="s">
        <v>2</v>
      </c>
      <c r="L62" s="82" t="s">
        <v>2</v>
      </c>
      <c r="M62" s="78" t="s">
        <v>2</v>
      </c>
      <c r="N62" s="78" t="s">
        <v>2</v>
      </c>
      <c r="O62" s="129">
        <f>COUNTIF(O10:O26,"m")+COUNTIF(O28:O58,"m")</f>
        <v>2</v>
      </c>
      <c r="P62" s="77" t="s">
        <v>2</v>
      </c>
      <c r="Q62" s="82" t="s">
        <v>2</v>
      </c>
      <c r="R62" s="78" t="s">
        <v>2</v>
      </c>
      <c r="S62" s="78" t="s">
        <v>2</v>
      </c>
      <c r="T62" s="129">
        <f>COUNTIF(T10:T26,"m")+COUNTIF(T28:T58,"m")</f>
        <v>4</v>
      </c>
      <c r="U62" s="77" t="s">
        <v>2</v>
      </c>
      <c r="V62" s="82" t="s">
        <v>2</v>
      </c>
      <c r="W62" s="78" t="s">
        <v>2</v>
      </c>
      <c r="X62" s="78" t="s">
        <v>2</v>
      </c>
      <c r="Y62" s="129">
        <f>COUNTIF(Y10:Y26,"m")+COUNTIF(Y28:Y58,"m")</f>
        <v>3</v>
      </c>
      <c r="Z62" s="77" t="s">
        <v>2</v>
      </c>
      <c r="AA62" s="82" t="s">
        <v>2</v>
      </c>
      <c r="AB62" s="78" t="s">
        <v>2</v>
      </c>
      <c r="AC62" s="78" t="s">
        <v>2</v>
      </c>
      <c r="AD62" s="129">
        <f>COUNTIF(AD10:AD26,"m")+COUNTIF(AD28:AD58,"m")</f>
        <v>2</v>
      </c>
      <c r="AE62" s="77" t="s">
        <v>2</v>
      </c>
      <c r="AF62" s="82" t="s">
        <v>2</v>
      </c>
      <c r="AG62" s="78" t="s">
        <v>2</v>
      </c>
      <c r="AH62" s="78" t="s">
        <v>2</v>
      </c>
      <c r="AI62" s="129">
        <f>COUNTIF(AI10:AI26,"m")+COUNTIF(AI28:AI58,"m")</f>
        <v>1</v>
      </c>
      <c r="AJ62" s="77" t="s">
        <v>2</v>
      </c>
      <c r="AK62" s="82" t="s">
        <v>2</v>
      </c>
      <c r="AL62" s="78" t="s">
        <v>2</v>
      </c>
      <c r="AM62" s="78" t="s">
        <v>2</v>
      </c>
      <c r="AN62" s="129">
        <f>COUNTIF(AN10:AN26,"m")+COUNTIF(AN28:AN58,"m")</f>
        <v>1</v>
      </c>
      <c r="AO62" s="50" t="s">
        <v>2</v>
      </c>
      <c r="AP62" s="78" t="s">
        <v>2</v>
      </c>
      <c r="AQ62" s="42" t="s">
        <v>2</v>
      </c>
      <c r="AR62" s="79"/>
      <c r="AS62" s="78" t="s">
        <v>2</v>
      </c>
      <c r="AT62"/>
      <c r="AU62"/>
    </row>
    <row r="63" spans="1:47" ht="13.5" thickBot="1" x14ac:dyDescent="0.25">
      <c r="A63" s="130" t="s">
        <v>170</v>
      </c>
      <c r="B63" s="104" t="s">
        <v>171</v>
      </c>
      <c r="C63" s="131" t="s">
        <v>172</v>
      </c>
      <c r="D63" s="132" t="s">
        <v>173</v>
      </c>
      <c r="E63" s="133">
        <f t="shared" ref="E63" si="12">SUM(G63:I63,L63:N63,Q63:S63,V63:X63,AA63:AC63,AF63:AH63,AK63:AM63)</f>
        <v>1</v>
      </c>
      <c r="F63" s="11">
        <f t="shared" ref="F63" si="13">SUM(K63,P63,U63,Z63,AE63,AJ63,AO63)</f>
        <v>0</v>
      </c>
      <c r="G63" s="107">
        <v>0</v>
      </c>
      <c r="H63" s="107">
        <v>1</v>
      </c>
      <c r="I63" s="107">
        <v>0</v>
      </c>
      <c r="J63" s="107" t="s">
        <v>174</v>
      </c>
      <c r="K63" s="11">
        <v>0</v>
      </c>
      <c r="L63" s="107"/>
      <c r="M63" s="107"/>
      <c r="N63" s="107"/>
      <c r="O63" s="107"/>
      <c r="P63" s="11"/>
      <c r="Q63" s="107"/>
      <c r="R63" s="107"/>
      <c r="S63" s="107"/>
      <c r="T63" s="107"/>
      <c r="U63" s="11"/>
      <c r="V63" s="107"/>
      <c r="W63" s="107"/>
      <c r="X63" s="107"/>
      <c r="Y63" s="107"/>
      <c r="Z63" s="11"/>
      <c r="AA63" s="107"/>
      <c r="AB63" s="107"/>
      <c r="AC63" s="107"/>
      <c r="AD63" s="107"/>
      <c r="AE63" s="11"/>
      <c r="AF63" s="107"/>
      <c r="AG63" s="107"/>
      <c r="AH63" s="107"/>
      <c r="AI63" s="107"/>
      <c r="AJ63" s="11"/>
      <c r="AK63" s="107"/>
      <c r="AL63" s="107"/>
      <c r="AM63" s="107"/>
      <c r="AN63" s="107"/>
      <c r="AO63" s="11"/>
      <c r="AP63" s="107"/>
      <c r="AQ63" s="104"/>
      <c r="AR63" s="9"/>
      <c r="AS63" s="107"/>
      <c r="AT63"/>
      <c r="AU63"/>
    </row>
    <row r="64" spans="1:47" ht="14.25" x14ac:dyDescent="0.2">
      <c r="A64" s="402" t="s">
        <v>175</v>
      </c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2"/>
      <c r="AU64" s="2"/>
    </row>
    <row r="65" spans="1:47" s="123" customFormat="1" ht="14.25" x14ac:dyDescent="0.2">
      <c r="A65" s="134" t="s">
        <v>176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/>
      <c r="AU65"/>
    </row>
    <row r="66" spans="1:47" ht="14.25" x14ac:dyDescent="0.2">
      <c r="A66" s="134" t="s">
        <v>177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/>
      <c r="AU66"/>
    </row>
    <row r="67" spans="1:47" ht="14.25" x14ac:dyDescent="0.2">
      <c r="A67" s="134" t="s">
        <v>178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2"/>
    </row>
    <row r="68" spans="1:4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/>
      <c r="AU68"/>
    </row>
    <row r="69" spans="1:47" x14ac:dyDescent="0.2">
      <c r="A69" s="1"/>
      <c r="B69" s="1" t="s">
        <v>179</v>
      </c>
      <c r="C69" s="1"/>
      <c r="D69" s="1"/>
      <c r="E69"/>
      <c r="F69"/>
      <c r="G69"/>
      <c r="H69"/>
      <c r="I69"/>
      <c r="J69"/>
      <c r="K69"/>
      <c r="L69"/>
      <c r="M69"/>
      <c r="N69"/>
      <c r="O69" s="1"/>
      <c r="P69" s="111"/>
      <c r="Q69" s="111"/>
      <c r="R69" s="111"/>
      <c r="S69" s="111"/>
      <c r="T69" s="1"/>
      <c r="U69" s="111"/>
      <c r="V69" s="111"/>
      <c r="W69" s="111"/>
      <c r="X69" s="111"/>
      <c r="Y69" s="1"/>
      <c r="Z69" s="111"/>
      <c r="AA69" s="111"/>
      <c r="AB69" s="111"/>
      <c r="AC69" s="111"/>
      <c r="AD69" s="1"/>
      <c r="AE69" s="111"/>
      <c r="AF69" s="1"/>
      <c r="AG69" s="1"/>
      <c r="AH69" s="1"/>
      <c r="AI69" s="1"/>
      <c r="AJ69" s="111"/>
      <c r="AK69" s="1"/>
      <c r="AL69" s="1"/>
      <c r="AM69" s="1"/>
      <c r="AN69" s="1"/>
      <c r="AO69" s="111"/>
      <c r="AP69" s="111"/>
      <c r="AQ69" s="2"/>
      <c r="AR69" s="2"/>
      <c r="AS69" s="2"/>
      <c r="AT69"/>
      <c r="AU69"/>
    </row>
    <row r="70" spans="1:47" ht="13.5" thickBot="1" x14ac:dyDescent="0.25">
      <c r="A70" s="1"/>
      <c r="B70"/>
      <c r="C70"/>
      <c r="D70"/>
      <c r="E70"/>
      <c r="F70"/>
      <c r="G70"/>
      <c r="H70"/>
      <c r="I70"/>
      <c r="J70"/>
      <c r="K70"/>
      <c r="L70"/>
      <c r="M70"/>
      <c r="N70"/>
      <c r="O70" s="1"/>
      <c r="P70" s="111"/>
      <c r="Q70" s="111"/>
      <c r="R70" s="111"/>
      <c r="S70" s="111"/>
      <c r="T70" s="1"/>
      <c r="U70" s="111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/>
      <c r="AU70"/>
    </row>
    <row r="71" spans="1:47" x14ac:dyDescent="0.2">
      <c r="A71" s="1"/>
      <c r="B71" s="423" t="s">
        <v>3</v>
      </c>
      <c r="C71" s="438" t="s">
        <v>156</v>
      </c>
      <c r="D71" s="8"/>
      <c r="E71" s="135" t="s">
        <v>158</v>
      </c>
      <c r="F71" s="443" t="s">
        <v>180</v>
      </c>
      <c r="G71" s="445" t="s">
        <v>181</v>
      </c>
      <c r="H71" s="445"/>
      <c r="I71" s="445"/>
      <c r="J71" s="445"/>
      <c r="K71" s="446"/>
      <c r="L71" s="445" t="s">
        <v>181</v>
      </c>
      <c r="M71" s="445"/>
      <c r="N71" s="445"/>
      <c r="O71" s="445"/>
      <c r="P71" s="446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/>
      <c r="AU71"/>
    </row>
    <row r="72" spans="1:47" ht="13.5" thickBot="1" x14ac:dyDescent="0.25">
      <c r="A72" s="1"/>
      <c r="B72" s="441"/>
      <c r="C72" s="442"/>
      <c r="D72" s="1"/>
      <c r="E72" s="107" t="s">
        <v>160</v>
      </c>
      <c r="F72" s="444"/>
      <c r="G72" s="9" t="s">
        <v>2</v>
      </c>
      <c r="H72" s="9" t="s">
        <v>2</v>
      </c>
      <c r="I72" s="9" t="s">
        <v>2</v>
      </c>
      <c r="J72" s="9" t="s">
        <v>2</v>
      </c>
      <c r="K72" s="11" t="s">
        <v>2</v>
      </c>
      <c r="L72" s="9" t="s">
        <v>2</v>
      </c>
      <c r="M72" s="9" t="s">
        <v>2</v>
      </c>
      <c r="N72" s="9" t="s">
        <v>2</v>
      </c>
      <c r="O72" s="9" t="s">
        <v>2</v>
      </c>
      <c r="P72" s="11" t="s">
        <v>2</v>
      </c>
      <c r="Q72" s="2"/>
      <c r="R72" s="2"/>
      <c r="S72" s="2"/>
      <c r="T72" s="2"/>
      <c r="U72" s="2"/>
      <c r="V72"/>
      <c r="W72"/>
      <c r="X72"/>
      <c r="Y72"/>
      <c r="Z72"/>
      <c r="AA72"/>
      <c r="AB72"/>
      <c r="AC72" s="1"/>
      <c r="AD72" s="1"/>
      <c r="AE72" s="1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/>
      <c r="AU72"/>
    </row>
    <row r="73" spans="1:47" x14ac:dyDescent="0.2">
      <c r="A73" s="1"/>
      <c r="B73" s="136" t="s">
        <v>2</v>
      </c>
      <c r="C73" s="137" t="s">
        <v>2</v>
      </c>
      <c r="D73" s="138"/>
      <c r="E73" s="139" t="s">
        <v>2</v>
      </c>
      <c r="F73" s="138" t="s">
        <v>2</v>
      </c>
      <c r="G73" s="167" t="s">
        <v>17</v>
      </c>
      <c r="H73" s="168" t="s">
        <v>18</v>
      </c>
      <c r="I73" s="168" t="s">
        <v>19</v>
      </c>
      <c r="J73" s="168" t="s">
        <v>20</v>
      </c>
      <c r="K73" s="169" t="s">
        <v>21</v>
      </c>
      <c r="L73" s="167" t="s">
        <v>17</v>
      </c>
      <c r="M73" s="168" t="s">
        <v>18</v>
      </c>
      <c r="N73" s="168" t="s">
        <v>19</v>
      </c>
      <c r="O73" s="168" t="s">
        <v>20</v>
      </c>
      <c r="P73" s="169" t="s">
        <v>21</v>
      </c>
      <c r="Q73"/>
      <c r="R73"/>
      <c r="S73"/>
      <c r="T73"/>
      <c r="U73"/>
      <c r="V73"/>
      <c r="W73"/>
      <c r="X73"/>
      <c r="Y73"/>
      <c r="Z73"/>
      <c r="AA73"/>
      <c r="AB73"/>
      <c r="AC73" s="1"/>
      <c r="AD73" s="1"/>
      <c r="AE73" s="1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/>
      <c r="AU73"/>
    </row>
    <row r="74" spans="1:47" x14ac:dyDescent="0.2">
      <c r="A74" s="1"/>
      <c r="B74" s="140" t="s">
        <v>2</v>
      </c>
      <c r="C74" s="141" t="s">
        <v>182</v>
      </c>
      <c r="D74" s="32"/>
      <c r="E74" s="142" t="s">
        <v>2</v>
      </c>
      <c r="F74" s="143">
        <v>20</v>
      </c>
      <c r="G74" s="144" t="s">
        <v>2</v>
      </c>
      <c r="H74" s="145" t="s">
        <v>2</v>
      </c>
      <c r="I74" s="146" t="s">
        <v>2</v>
      </c>
      <c r="J74" s="147" t="s">
        <v>26</v>
      </c>
      <c r="K74" s="148">
        <v>20</v>
      </c>
      <c r="L74" s="145" t="s">
        <v>2</v>
      </c>
      <c r="M74" s="145" t="s">
        <v>2</v>
      </c>
      <c r="N74" s="146" t="s">
        <v>2</v>
      </c>
      <c r="O74" s="147" t="s">
        <v>2</v>
      </c>
      <c r="P74" s="148" t="s">
        <v>2</v>
      </c>
      <c r="Q74"/>
      <c r="R74"/>
      <c r="S74"/>
      <c r="T74"/>
      <c r="U74"/>
      <c r="V74"/>
      <c r="W74"/>
      <c r="X74"/>
      <c r="Y74"/>
      <c r="Z74"/>
      <c r="AA74"/>
      <c r="AB74"/>
      <c r="AC74" s="1"/>
      <c r="AD74" s="1"/>
      <c r="AE74" s="1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/>
      <c r="AU74"/>
    </row>
    <row r="75" spans="1:47" x14ac:dyDescent="0.2">
      <c r="A75" s="1"/>
      <c r="B75" s="149" t="s">
        <v>2</v>
      </c>
      <c r="C75" s="141" t="s">
        <v>183</v>
      </c>
      <c r="D75" s="32"/>
      <c r="E75" s="150" t="s">
        <v>2</v>
      </c>
      <c r="F75" s="98">
        <v>20</v>
      </c>
      <c r="G75" s="144" t="s">
        <v>2</v>
      </c>
      <c r="H75" s="145" t="s">
        <v>2</v>
      </c>
      <c r="I75" s="146" t="s">
        <v>2</v>
      </c>
      <c r="J75" s="147" t="s">
        <v>2</v>
      </c>
      <c r="K75" s="148" t="s">
        <v>2</v>
      </c>
      <c r="L75" s="145" t="s">
        <v>2</v>
      </c>
      <c r="M75" s="145" t="s">
        <v>2</v>
      </c>
      <c r="N75" s="146" t="s">
        <v>2</v>
      </c>
      <c r="O75" s="147" t="s">
        <v>26</v>
      </c>
      <c r="P75" s="148">
        <v>20</v>
      </c>
      <c r="Q75"/>
      <c r="R75"/>
      <c r="S75"/>
      <c r="T75"/>
      <c r="U75"/>
      <c r="V75"/>
      <c r="W75"/>
      <c r="X75"/>
      <c r="Y75"/>
      <c r="Z75"/>
      <c r="AA75"/>
      <c r="AB75"/>
      <c r="AC75" s="1"/>
      <c r="AD75" s="1"/>
      <c r="AE75" s="1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/>
      <c r="AU75"/>
    </row>
    <row r="76" spans="1:47" x14ac:dyDescent="0.2">
      <c r="A76" s="1"/>
      <c r="B76" s="149" t="s">
        <v>2</v>
      </c>
      <c r="C76" s="141" t="s">
        <v>184</v>
      </c>
      <c r="D76" s="32"/>
      <c r="E76" s="150" t="s">
        <v>2</v>
      </c>
      <c r="F76" s="98">
        <v>10</v>
      </c>
      <c r="G76" s="144" t="s">
        <v>2</v>
      </c>
      <c r="H76" s="145" t="s">
        <v>2</v>
      </c>
      <c r="I76" s="146" t="s">
        <v>2</v>
      </c>
      <c r="J76" s="147" t="s">
        <v>2</v>
      </c>
      <c r="K76" s="148">
        <v>10</v>
      </c>
      <c r="L76" s="145" t="s">
        <v>2</v>
      </c>
      <c r="M76" s="145" t="s">
        <v>2</v>
      </c>
      <c r="N76" s="146" t="s">
        <v>2</v>
      </c>
      <c r="O76" s="147" t="s">
        <v>2</v>
      </c>
      <c r="P76" s="148" t="s">
        <v>2</v>
      </c>
      <c r="Q76"/>
      <c r="R76"/>
      <c r="S76"/>
      <c r="T76"/>
      <c r="U76"/>
      <c r="V76" s="151"/>
      <c r="W76" s="151"/>
      <c r="X76" s="151"/>
      <c r="Y76" s="151"/>
      <c r="Z76" s="151"/>
      <c r="AA76" s="151"/>
      <c r="AB76"/>
      <c r="AC76" s="1"/>
      <c r="AD76" s="1"/>
      <c r="AE76" s="1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/>
      <c r="AU76"/>
    </row>
    <row r="77" spans="1:47" ht="13.5" thickBot="1" x14ac:dyDescent="0.25">
      <c r="A77" s="1"/>
      <c r="B77" s="149" t="s">
        <v>2</v>
      </c>
      <c r="C77" s="141" t="s">
        <v>185</v>
      </c>
      <c r="D77" s="1"/>
      <c r="E77" s="150" t="s">
        <v>2</v>
      </c>
      <c r="F77" s="98">
        <v>10</v>
      </c>
      <c r="G77" s="144" t="s">
        <v>2</v>
      </c>
      <c r="H77" s="145" t="s">
        <v>2</v>
      </c>
      <c r="I77" s="146" t="s">
        <v>2</v>
      </c>
      <c r="J77" s="147" t="s">
        <v>2</v>
      </c>
      <c r="K77" s="148" t="s">
        <v>2</v>
      </c>
      <c r="L77" s="145" t="s">
        <v>2</v>
      </c>
      <c r="M77" s="145" t="s">
        <v>2</v>
      </c>
      <c r="N77" s="146" t="s">
        <v>2</v>
      </c>
      <c r="O77" s="147" t="s">
        <v>2</v>
      </c>
      <c r="P77" s="148">
        <v>10</v>
      </c>
      <c r="Q77" s="151"/>
      <c r="R77" s="151"/>
      <c r="S77" s="151"/>
      <c r="T77" s="151"/>
      <c r="U77" s="151"/>
      <c r="V77" s="151"/>
      <c r="W77" s="151"/>
      <c r="X77" s="151"/>
      <c r="Y77" s="151"/>
      <c r="Z77"/>
      <c r="AA77"/>
      <c r="AB77"/>
      <c r="AC77" s="1"/>
      <c r="AD77" s="1"/>
      <c r="AE77" s="1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/>
      <c r="AU77"/>
    </row>
    <row r="78" spans="1:47" ht="13.5" thickBot="1" x14ac:dyDescent="0.25">
      <c r="A78" s="1"/>
      <c r="B78" s="152" t="s">
        <v>2</v>
      </c>
      <c r="C78" s="153" t="s">
        <v>186</v>
      </c>
      <c r="D78" s="154"/>
      <c r="E78" s="155" t="s">
        <v>2</v>
      </c>
      <c r="F78" s="153" t="s">
        <v>2</v>
      </c>
      <c r="G78" s="156" t="s">
        <v>2</v>
      </c>
      <c r="H78" s="156" t="s">
        <v>2</v>
      </c>
      <c r="I78" s="156" t="s">
        <v>2</v>
      </c>
      <c r="J78" s="156" t="s">
        <v>2</v>
      </c>
      <c r="K78" s="153">
        <v>30</v>
      </c>
      <c r="L78" s="156" t="s">
        <v>2</v>
      </c>
      <c r="M78" s="156" t="s">
        <v>2</v>
      </c>
      <c r="N78" s="156" t="s">
        <v>2</v>
      </c>
      <c r="O78" s="156" t="s">
        <v>2</v>
      </c>
      <c r="P78" s="153">
        <v>30</v>
      </c>
      <c r="Q78"/>
      <c r="R78"/>
      <c r="S78"/>
      <c r="T78"/>
      <c r="U78" s="151"/>
      <c r="V78" s="151"/>
      <c r="W78" s="151"/>
      <c r="X78" s="151"/>
      <c r="Y78" s="151"/>
      <c r="Z78"/>
      <c r="AA78"/>
      <c r="AB78"/>
      <c r="AC78" s="1"/>
      <c r="AD78" s="1"/>
      <c r="AE78" s="1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/>
      <c r="AU78"/>
    </row>
    <row r="79" spans="1:47" x14ac:dyDescent="0.2">
      <c r="A79" s="1"/>
      <c r="B79" s="151"/>
      <c r="C79" s="157" t="s">
        <v>2</v>
      </c>
      <c r="D79" s="157"/>
      <c r="E79" s="157" t="s">
        <v>2</v>
      </c>
      <c r="F79" s="157" t="s">
        <v>2</v>
      </c>
      <c r="G79" s="157" t="s">
        <v>2</v>
      </c>
      <c r="H79" s="157" t="s">
        <v>2</v>
      </c>
      <c r="I79" s="158" t="s">
        <v>2</v>
      </c>
      <c r="J79" s="157"/>
      <c r="K79" s="157"/>
      <c r="L79" s="157"/>
      <c r="M79" s="157"/>
      <c r="N79" s="158"/>
      <c r="O79" s="157"/>
      <c r="P79" s="158"/>
      <c r="Q79"/>
      <c r="R79"/>
      <c r="S79"/>
      <c r="T79"/>
      <c r="U79" s="151"/>
      <c r="V79" s="151"/>
      <c r="W79" s="151"/>
      <c r="X79" s="151"/>
      <c r="Y79" s="151"/>
      <c r="Z79"/>
      <c r="AA79"/>
      <c r="AB79"/>
      <c r="AC79" s="1"/>
      <c r="AD79" s="1"/>
      <c r="AE79" s="1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/>
      <c r="AU79"/>
    </row>
    <row r="80" spans="1:47" x14ac:dyDescent="0.2">
      <c r="A80" s="1"/>
      <c r="B80" s="151"/>
      <c r="C80"/>
      <c r="D80"/>
      <c r="E80"/>
      <c r="F80"/>
      <c r="G80"/>
      <c r="H80"/>
      <c r="I80"/>
      <c r="J80"/>
      <c r="K80"/>
      <c r="L80"/>
      <c r="M80"/>
      <c r="N80"/>
      <c r="O80" s="157"/>
      <c r="P80" s="158"/>
      <c r="Q80"/>
      <c r="R80"/>
      <c r="S80"/>
      <c r="T80"/>
      <c r="U80" s="151"/>
      <c r="V80" s="151"/>
      <c r="W80" s="151"/>
      <c r="X80" s="151"/>
      <c r="Y80" s="151"/>
      <c r="Z80"/>
      <c r="AA80"/>
      <c r="AB80"/>
      <c r="AC80" s="1"/>
      <c r="AD80" s="1"/>
      <c r="AE80" s="1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/>
      <c r="AU80"/>
    </row>
    <row r="81" spans="1:47" x14ac:dyDescent="0.2">
      <c r="A81" s="1"/>
      <c r="B81" t="s">
        <v>187</v>
      </c>
      <c r="C81"/>
      <c r="D81"/>
      <c r="E81"/>
      <c r="F81"/>
      <c r="G81"/>
      <c r="H81"/>
      <c r="I81"/>
      <c r="J81"/>
      <c r="K81"/>
      <c r="L81"/>
      <c r="M81"/>
      <c r="N81"/>
      <c r="O81" s="157"/>
      <c r="P81" s="158"/>
      <c r="Q81"/>
      <c r="R81"/>
      <c r="S81"/>
      <c r="T81"/>
      <c r="U81" s="151"/>
      <c r="V81"/>
      <c r="W81"/>
      <c r="X81"/>
      <c r="Y81"/>
      <c r="Z81"/>
      <c r="AA81"/>
      <c r="AB81"/>
      <c r="AC81" s="1"/>
      <c r="AD81" s="1"/>
      <c r="AE81" s="1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/>
      <c r="AU81"/>
    </row>
    <row r="82" spans="1:47" x14ac:dyDescent="0.2">
      <c r="A82" s="1"/>
      <c r="B82" s="151"/>
      <c r="C82" s="159" t="s">
        <v>188</v>
      </c>
      <c r="D82" s="159"/>
      <c r="E82" s="159"/>
      <c r="F82" s="159"/>
      <c r="G82" s="159"/>
      <c r="H82" s="159"/>
      <c r="I82" s="159"/>
      <c r="J82" s="159"/>
      <c r="K82" s="151"/>
      <c r="L82" s="151"/>
      <c r="M82" s="151"/>
      <c r="N82" s="151"/>
      <c r="O82" s="151"/>
      <c r="P82" s="151"/>
      <c r="Q82" s="157"/>
      <c r="R82" s="158"/>
      <c r="S82"/>
      <c r="T82"/>
      <c r="U82"/>
      <c r="V82"/>
      <c r="W82" s="151"/>
      <c r="X82"/>
      <c r="Y82"/>
      <c r="Z82"/>
      <c r="AA82"/>
      <c r="AB82"/>
      <c r="AC82"/>
      <c r="AD82"/>
      <c r="AE82" s="1"/>
      <c r="AF82" s="1"/>
      <c r="AG82" s="1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x14ac:dyDescent="0.2">
      <c r="A83" s="1"/>
      <c r="B83" s="151"/>
      <c r="C83" s="159" t="s">
        <v>189</v>
      </c>
      <c r="D83" s="159"/>
      <c r="E83" s="159"/>
      <c r="F83" s="159"/>
      <c r="G83" s="159"/>
      <c r="H83" s="159"/>
      <c r="I83" s="151"/>
      <c r="J83" s="151"/>
      <c r="K83" s="151"/>
      <c r="L83" s="151"/>
      <c r="M83" s="151"/>
      <c r="N83" s="151"/>
      <c r="O83" s="151"/>
      <c r="P83" s="151"/>
      <c r="Q83" s="157"/>
      <c r="R83" s="158"/>
      <c r="S83"/>
      <c r="T83"/>
      <c r="U83"/>
      <c r="V83"/>
      <c r="W83"/>
      <c r="X83"/>
      <c r="Y83"/>
      <c r="Z83"/>
      <c r="AA83"/>
      <c r="AB83"/>
      <c r="AC83"/>
      <c r="AD83"/>
      <c r="AE83" s="1"/>
      <c r="AF83" s="1"/>
      <c r="AG83" s="1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51" x14ac:dyDescent="0.2">
      <c r="A84" s="1"/>
      <c r="B84" s="151"/>
      <c r="C84" s="175" t="s">
        <v>190</v>
      </c>
      <c r="D84" s="159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7"/>
      <c r="P84" s="158"/>
      <c r="Q84"/>
      <c r="R84"/>
      <c r="S84"/>
      <c r="T84"/>
      <c r="U84"/>
      <c r="V84"/>
      <c r="W84"/>
      <c r="X84"/>
      <c r="Y84"/>
      <c r="Z84"/>
      <c r="AA84"/>
      <c r="AB84"/>
      <c r="AC84" s="1"/>
      <c r="AD84" s="1"/>
      <c r="AE84" s="1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/>
      <c r="AU84"/>
    </row>
    <row r="85" spans="1:47" x14ac:dyDescent="0.2">
      <c r="A85" s="1"/>
      <c r="B85" t="s">
        <v>191</v>
      </c>
      <c r="C85"/>
      <c r="D85"/>
      <c r="E85"/>
      <c r="F85"/>
      <c r="G85"/>
      <c r="H85"/>
      <c r="I85"/>
      <c r="J85"/>
      <c r="K85"/>
      <c r="L85" s="151"/>
      <c r="M85" s="151"/>
      <c r="N85" s="151"/>
      <c r="O85" s="157"/>
      <c r="P85" s="158"/>
      <c r="Q85"/>
      <c r="R85"/>
      <c r="S85"/>
      <c r="T85"/>
      <c r="U85"/>
      <c r="V85"/>
      <c r="W85"/>
      <c r="X85"/>
      <c r="Y85"/>
      <c r="Z85"/>
      <c r="AA85"/>
      <c r="AB85"/>
      <c r="AC85" s="1"/>
      <c r="AD85" s="1"/>
      <c r="AE85" s="1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/>
      <c r="AU85"/>
    </row>
    <row r="86" spans="1:47" x14ac:dyDescent="0.2">
      <c r="A86" s="1"/>
      <c r="B86" s="151"/>
      <c r="C86" s="159" t="s">
        <v>192</v>
      </c>
      <c r="D86" s="159"/>
      <c r="E86" s="159"/>
      <c r="F86" s="159"/>
      <c r="G86" s="159"/>
      <c r="H86" s="151"/>
      <c r="I86" s="151"/>
      <c r="J86" s="151"/>
      <c r="K86" s="151"/>
      <c r="L86" s="151"/>
      <c r="M86" s="151"/>
      <c r="N86" s="151"/>
      <c r="O86" s="151"/>
      <c r="P86" s="151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 s="1"/>
      <c r="AF86" s="1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2">
      <c r="A87" s="1"/>
      <c r="B87" s="2"/>
      <c r="C87" s="159" t="s">
        <v>193</v>
      </c>
      <c r="D87" s="159"/>
      <c r="E87" s="159"/>
      <c r="F87" s="159"/>
      <c r="G87" s="159"/>
      <c r="H87" s="159"/>
      <c r="I87" s="159"/>
      <c r="J87" s="159"/>
      <c r="K87" s="2"/>
      <c r="L87" s="2"/>
      <c r="M87" s="2"/>
      <c r="N87" s="2"/>
      <c r="O87" s="2"/>
      <c r="P87" s="2"/>
      <c r="Q87"/>
      <c r="R87"/>
      <c r="S87"/>
      <c r="T87"/>
      <c r="U87"/>
      <c r="V87"/>
      <c r="W87"/>
      <c r="X87" s="151"/>
      <c r="Y87"/>
      <c r="Z87"/>
      <c r="AA87"/>
      <c r="AB87"/>
      <c r="AC87"/>
      <c r="AD87"/>
      <c r="AE87" s="1"/>
      <c r="AF87" s="1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25.5" x14ac:dyDescent="0.2">
      <c r="A88" s="1"/>
      <c r="B88" s="2"/>
      <c r="C88" s="175" t="s">
        <v>194</v>
      </c>
      <c r="D88" s="159"/>
      <c r="E88" s="2"/>
      <c r="F88" s="2"/>
      <c r="G88" s="2"/>
      <c r="H88" s="2"/>
      <c r="I88" s="2"/>
      <c r="J88" s="2"/>
      <c r="K88" s="2"/>
      <c r="L88" s="2"/>
      <c r="M88" s="2"/>
      <c r="N88" s="2"/>
      <c r="O88" s="151"/>
      <c r="P88" s="151"/>
      <c r="Q88" s="151"/>
      <c r="R88" s="151"/>
      <c r="S88" s="151"/>
      <c r="T88" s="151"/>
      <c r="U88" s="151"/>
      <c r="V88" s="151"/>
      <c r="W88"/>
      <c r="X88"/>
      <c r="Y88"/>
      <c r="Z88"/>
      <c r="AA88"/>
      <c r="AB88"/>
      <c r="AC88" s="1"/>
      <c r="AD88" s="1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/>
      <c r="AU88"/>
    </row>
    <row r="89" spans="1:47" x14ac:dyDescent="0.2">
      <c r="A89" s="1"/>
      <c r="B89"/>
      <c r="C89" s="159" t="s">
        <v>195</v>
      </c>
      <c r="D89" s="159"/>
      <c r="E89" s="2"/>
      <c r="F89" s="2"/>
      <c r="G89" s="2"/>
      <c r="H89" s="2"/>
      <c r="I89" s="2"/>
      <c r="J89" s="2"/>
      <c r="K89" s="2"/>
      <c r="L89" s="2"/>
      <c r="M89" s="2"/>
      <c r="N89" s="2"/>
      <c r="O89" s="151"/>
      <c r="P89" s="151"/>
      <c r="Q89" s="151"/>
      <c r="R89" s="151"/>
      <c r="S89" s="151"/>
      <c r="T89" s="151"/>
      <c r="U89" s="151"/>
      <c r="V89" s="151"/>
      <c r="W89"/>
      <c r="X89"/>
      <c r="Y89"/>
      <c r="Z89"/>
      <c r="AA89"/>
      <c r="AB89"/>
      <c r="AC89" s="1"/>
      <c r="AD89" s="1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/>
      <c r="AU89"/>
    </row>
    <row r="90" spans="1:47" x14ac:dyDescent="0.2">
      <c r="A90" s="1"/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/>
      <c r="X90"/>
      <c r="Y90"/>
      <c r="Z90"/>
      <c r="AA90"/>
      <c r="AB90"/>
      <c r="AC90" s="1"/>
      <c r="AD90" s="1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/>
      <c r="AU90"/>
    </row>
    <row r="91" spans="1:47" x14ac:dyDescent="0.2">
      <c r="A91" s="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/>
      <c r="X91"/>
      <c r="Y91"/>
      <c r="Z91"/>
      <c r="AA91"/>
      <c r="AB91"/>
      <c r="AC91" s="1"/>
      <c r="AD91" s="1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/>
    </row>
    <row r="92" spans="1:47" x14ac:dyDescent="0.2">
      <c r="A92" s="1"/>
      <c r="B92" s="2"/>
      <c r="C92" s="3"/>
      <c r="D92" s="3"/>
      <c r="E92" s="3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/>
    </row>
    <row r="93" spans="1:47" x14ac:dyDescent="0.2">
      <c r="A93" s="1"/>
      <c r="B93" s="2"/>
      <c r="C93" s="3"/>
      <c r="D93" s="3"/>
      <c r="E93" s="3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/>
    </row>
    <row r="94" spans="1:47" x14ac:dyDescent="0.2">
      <c r="B94" s="151"/>
      <c r="C94" s="151"/>
      <c r="D94" s="151"/>
      <c r="E94" s="151"/>
      <c r="F94" s="151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1"/>
      <c r="Z94" s="161"/>
      <c r="AA94" s="161"/>
      <c r="AB94" s="161"/>
      <c r="AC94" s="161"/>
      <c r="AD94" s="161"/>
      <c r="AE94" s="162"/>
      <c r="AF94" s="162"/>
    </row>
    <row r="95" spans="1:47" x14ac:dyDescent="0.2">
      <c r="B95" s="4"/>
    </row>
  </sheetData>
  <mergeCells count="34">
    <mergeCell ref="AP53:AP54"/>
    <mergeCell ref="AQ53:AQ54"/>
    <mergeCell ref="AS53:AS54"/>
    <mergeCell ref="B56:C56"/>
    <mergeCell ref="A53:A54"/>
    <mergeCell ref="B53:B54"/>
    <mergeCell ref="C53:C54"/>
    <mergeCell ref="D53:D54"/>
    <mergeCell ref="F53:F54"/>
    <mergeCell ref="G53:AO53"/>
    <mergeCell ref="B22:C22"/>
    <mergeCell ref="B27:C27"/>
    <mergeCell ref="B71:B72"/>
    <mergeCell ref="C71:C72"/>
    <mergeCell ref="B51:AL51"/>
    <mergeCell ref="F71:F72"/>
    <mergeCell ref="G71:K71"/>
    <mergeCell ref="L71:P71"/>
    <mergeCell ref="AS51:AS52"/>
    <mergeCell ref="A52:AQ52"/>
    <mergeCell ref="E6:E7"/>
    <mergeCell ref="A2:AS2"/>
    <mergeCell ref="B3:AS3"/>
    <mergeCell ref="A4:AS4"/>
    <mergeCell ref="A6:A7"/>
    <mergeCell ref="B6:B7"/>
    <mergeCell ref="C6:C7"/>
    <mergeCell ref="D6:D7"/>
    <mergeCell ref="F6:F7"/>
    <mergeCell ref="G6:AO6"/>
    <mergeCell ref="AP6:AP7"/>
    <mergeCell ref="AQ6:AQ7"/>
    <mergeCell ref="AS6:AS7"/>
    <mergeCell ref="B9:C9"/>
  </mergeCells>
  <printOptions horizontalCentered="1"/>
  <pageMargins left="0.15748031496062992" right="0.15748031496062992" top="1.4566929133858268" bottom="0.39370078740157483" header="0.78740157480314965" footer="0.31496062992125984"/>
  <pageSetup paperSize="8" scale="77" fitToHeight="0" orientation="landscape" useFirstPageNumber="1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  <rowBreaks count="1" manualBreakCount="1">
    <brk id="51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T59"/>
  <sheetViews>
    <sheetView showGridLines="0" zoomScaleNormal="100" zoomScaleSheetLayoutView="100" workbookViewId="0">
      <selection activeCell="B4" sqref="B4:C4"/>
    </sheetView>
  </sheetViews>
  <sheetFormatPr defaultColWidth="9.140625" defaultRowHeight="12.75" x14ac:dyDescent="0.2"/>
  <cols>
    <col min="1" max="1" width="10.7109375" style="162" customWidth="1"/>
    <col min="2" max="2" width="14.5703125" style="164" customWidth="1"/>
    <col min="3" max="3" width="39" style="165" customWidth="1"/>
    <col min="4" max="4" width="24.42578125" style="165" customWidth="1"/>
    <col min="5" max="5" width="20.140625" style="165" hidden="1" customWidth="1"/>
    <col min="6" max="7" width="5.5703125" style="163" customWidth="1"/>
    <col min="8" max="25" width="3.140625" style="163" customWidth="1"/>
    <col min="26" max="26" width="5.140625" style="163" customWidth="1"/>
    <col min="27" max="42" width="3.140625" style="163" customWidth="1"/>
    <col min="43" max="43" width="5.28515625" style="163" bestFit="1" customWidth="1"/>
    <col min="44" max="44" width="42.7109375" style="4" bestFit="1" customWidth="1"/>
    <col min="45" max="45" width="4" style="163" bestFit="1" customWidth="1"/>
    <col min="46" max="46" width="13.5703125" style="4" bestFit="1" customWidth="1"/>
    <col min="47" max="16384" width="9.140625" style="4"/>
  </cols>
  <sheetData>
    <row r="3" spans="1:46" ht="15.75" x14ac:dyDescent="0.2">
      <c r="A3" s="452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</row>
    <row r="4" spans="1:46" ht="15.75" x14ac:dyDescent="0.2">
      <c r="B4" s="454" t="s">
        <v>196</v>
      </c>
      <c r="C4" s="454"/>
      <c r="D4" s="176"/>
      <c r="E4" s="176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</row>
    <row r="6" spans="1:46" x14ac:dyDescent="0.2">
      <c r="A6" s="4"/>
      <c r="B6" s="178"/>
      <c r="C6" s="179"/>
      <c r="D6" s="179"/>
      <c r="E6" s="179"/>
      <c r="F6" s="180"/>
      <c r="G6" s="180"/>
      <c r="H6" s="162"/>
      <c r="I6" s="162"/>
      <c r="J6" s="162"/>
      <c r="K6" s="162"/>
      <c r="L6" s="180"/>
      <c r="M6" s="180"/>
      <c r="N6" s="180"/>
      <c r="O6" s="180"/>
      <c r="P6" s="162"/>
      <c r="Q6" s="180"/>
      <c r="R6" s="180"/>
      <c r="S6" s="180"/>
      <c r="T6" s="180"/>
      <c r="U6" s="162"/>
      <c r="V6" s="180"/>
      <c r="W6" s="180"/>
      <c r="X6" s="180"/>
      <c r="Y6" s="180"/>
      <c r="Z6" s="162"/>
      <c r="AA6" s="180"/>
      <c r="AB6" s="180"/>
      <c r="AC6" s="180"/>
      <c r="AD6" s="180"/>
      <c r="AE6" s="162"/>
      <c r="AF6" s="180"/>
      <c r="AG6" s="162"/>
      <c r="AH6" s="162"/>
      <c r="AI6" s="162"/>
      <c r="AJ6" s="162"/>
      <c r="AK6" s="180"/>
      <c r="AL6" s="162"/>
      <c r="AM6" s="162"/>
      <c r="AN6" s="162"/>
      <c r="AO6" s="162"/>
      <c r="AP6" s="180"/>
      <c r="AQ6" s="162"/>
    </row>
    <row r="7" spans="1:46" s="6" customFormat="1" ht="13.5" customHeight="1" x14ac:dyDescent="0.2">
      <c r="A7" s="455" t="s">
        <v>1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  <c r="AM7" s="455"/>
      <c r="AN7" s="455"/>
      <c r="AO7" s="455"/>
      <c r="AP7" s="455"/>
      <c r="AQ7" s="455"/>
      <c r="AR7" s="455"/>
      <c r="AS7" s="455"/>
      <c r="AT7" s="455"/>
    </row>
    <row r="8" spans="1:46" s="6" customFormat="1" x14ac:dyDescent="0.2">
      <c r="A8" s="181"/>
      <c r="B8" s="456" t="s">
        <v>3</v>
      </c>
      <c r="C8" s="458" t="s">
        <v>156</v>
      </c>
      <c r="D8" s="460" t="s">
        <v>5</v>
      </c>
      <c r="E8" s="462" t="s">
        <v>197</v>
      </c>
      <c r="F8" s="186" t="s">
        <v>198</v>
      </c>
      <c r="G8" s="464" t="s">
        <v>180</v>
      </c>
      <c r="H8" s="466" t="s">
        <v>8</v>
      </c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  <c r="AI8" s="467"/>
      <c r="AJ8" s="467"/>
      <c r="AK8" s="467"/>
      <c r="AL8" s="190"/>
      <c r="AM8" s="190"/>
      <c r="AN8" s="190"/>
      <c r="AO8" s="191"/>
      <c r="AP8" s="192"/>
      <c r="AQ8" s="468"/>
      <c r="AR8" s="438" t="s">
        <v>9</v>
      </c>
      <c r="AS8" s="477"/>
      <c r="AT8" s="438" t="s">
        <v>9</v>
      </c>
    </row>
    <row r="9" spans="1:46" s="6" customFormat="1" ht="13.5" customHeight="1" x14ac:dyDescent="0.2">
      <c r="A9" s="196"/>
      <c r="B9" s="457"/>
      <c r="C9" s="459"/>
      <c r="D9" s="461"/>
      <c r="E9" s="463"/>
      <c r="F9" s="201" t="s">
        <v>199</v>
      </c>
      <c r="G9" s="465"/>
      <c r="H9" s="203"/>
      <c r="I9" s="204"/>
      <c r="J9" s="204" t="s">
        <v>10</v>
      </c>
      <c r="K9" s="204"/>
      <c r="L9" s="205"/>
      <c r="M9" s="204"/>
      <c r="N9" s="204"/>
      <c r="O9" s="204" t="s">
        <v>11</v>
      </c>
      <c r="P9" s="204"/>
      <c r="Q9" s="205"/>
      <c r="R9" s="204"/>
      <c r="S9" s="204"/>
      <c r="T9" s="204" t="s">
        <v>12</v>
      </c>
      <c r="U9" s="204"/>
      <c r="V9" s="205"/>
      <c r="W9" s="204"/>
      <c r="X9" s="204"/>
      <c r="Y9" s="204" t="s">
        <v>13</v>
      </c>
      <c r="Z9" s="204"/>
      <c r="AA9" s="205"/>
      <c r="AB9" s="204"/>
      <c r="AC9" s="204"/>
      <c r="AD9" s="204" t="s">
        <v>14</v>
      </c>
      <c r="AE9" s="204"/>
      <c r="AF9" s="205"/>
      <c r="AG9" s="203"/>
      <c r="AH9" s="204"/>
      <c r="AI9" s="204" t="s">
        <v>15</v>
      </c>
      <c r="AJ9" s="204"/>
      <c r="AK9" s="206"/>
      <c r="AL9" s="203"/>
      <c r="AM9" s="204"/>
      <c r="AN9" s="204" t="s">
        <v>16</v>
      </c>
      <c r="AO9" s="204"/>
      <c r="AP9" s="205"/>
      <c r="AQ9" s="469"/>
      <c r="AR9" s="439"/>
      <c r="AS9" s="478"/>
      <c r="AT9" s="439"/>
    </row>
    <row r="10" spans="1:46" s="6" customFormat="1" x14ac:dyDescent="0.2">
      <c r="A10" s="210"/>
      <c r="B10" s="211"/>
      <c r="C10" s="212"/>
      <c r="D10" s="213"/>
      <c r="E10" s="213"/>
      <c r="F10" s="479"/>
      <c r="G10" s="480"/>
      <c r="H10" s="216" t="s">
        <v>17</v>
      </c>
      <c r="I10" s="217" t="s">
        <v>18</v>
      </c>
      <c r="J10" s="217" t="s">
        <v>19</v>
      </c>
      <c r="K10" s="217" t="s">
        <v>20</v>
      </c>
      <c r="L10" s="218" t="s">
        <v>21</v>
      </c>
      <c r="M10" s="216" t="s">
        <v>17</v>
      </c>
      <c r="N10" s="217" t="s">
        <v>18</v>
      </c>
      <c r="O10" s="217" t="s">
        <v>19</v>
      </c>
      <c r="P10" s="217" t="s">
        <v>20</v>
      </c>
      <c r="Q10" s="218" t="s">
        <v>21</v>
      </c>
      <c r="R10" s="216" t="s">
        <v>17</v>
      </c>
      <c r="S10" s="217" t="s">
        <v>18</v>
      </c>
      <c r="T10" s="217" t="s">
        <v>19</v>
      </c>
      <c r="U10" s="217" t="s">
        <v>20</v>
      </c>
      <c r="V10" s="218" t="s">
        <v>21</v>
      </c>
      <c r="W10" s="216" t="s">
        <v>17</v>
      </c>
      <c r="X10" s="217" t="s">
        <v>18</v>
      </c>
      <c r="Y10" s="217" t="s">
        <v>19</v>
      </c>
      <c r="Z10" s="217" t="s">
        <v>20</v>
      </c>
      <c r="AA10" s="218" t="s">
        <v>21</v>
      </c>
      <c r="AB10" s="216" t="s">
        <v>17</v>
      </c>
      <c r="AC10" s="217" t="s">
        <v>18</v>
      </c>
      <c r="AD10" s="217" t="s">
        <v>19</v>
      </c>
      <c r="AE10" s="217" t="s">
        <v>20</v>
      </c>
      <c r="AF10" s="218" t="s">
        <v>21</v>
      </c>
      <c r="AG10" s="216" t="s">
        <v>17</v>
      </c>
      <c r="AH10" s="217" t="s">
        <v>18</v>
      </c>
      <c r="AI10" s="217" t="s">
        <v>19</v>
      </c>
      <c r="AJ10" s="217" t="s">
        <v>20</v>
      </c>
      <c r="AK10" s="218" t="s">
        <v>21</v>
      </c>
      <c r="AL10" s="216" t="s">
        <v>17</v>
      </c>
      <c r="AM10" s="217" t="s">
        <v>18</v>
      </c>
      <c r="AN10" s="217" t="s">
        <v>19</v>
      </c>
      <c r="AO10" s="217" t="s">
        <v>20</v>
      </c>
      <c r="AP10" s="218" t="s">
        <v>21</v>
      </c>
      <c r="AQ10" s="219"/>
      <c r="AR10" s="220" t="s">
        <v>3</v>
      </c>
      <c r="AS10" s="221"/>
      <c r="AT10" s="222" t="s">
        <v>3</v>
      </c>
    </row>
    <row r="11" spans="1:46" s="6" customFormat="1" x14ac:dyDescent="0.2">
      <c r="A11" s="223"/>
      <c r="B11" s="481" t="s">
        <v>200</v>
      </c>
      <c r="C11" s="482"/>
      <c r="D11" s="225"/>
      <c r="E11" s="225"/>
      <c r="F11" s="226"/>
      <c r="G11" s="227"/>
      <c r="H11" s="228"/>
      <c r="I11" s="228"/>
      <c r="J11" s="228"/>
      <c r="K11" s="228"/>
      <c r="L11" s="229"/>
      <c r="M11" s="228"/>
      <c r="N11" s="228"/>
      <c r="O11" s="228"/>
      <c r="P11" s="228"/>
      <c r="Q11" s="229"/>
      <c r="R11" s="228"/>
      <c r="S11" s="228"/>
      <c r="T11" s="228"/>
      <c r="U11" s="228"/>
      <c r="V11" s="229"/>
      <c r="W11" s="228"/>
      <c r="X11" s="228"/>
      <c r="Y11" s="228"/>
      <c r="Z11" s="228"/>
      <c r="AA11" s="229"/>
      <c r="AB11" s="228"/>
      <c r="AC11" s="228"/>
      <c r="AD11" s="228"/>
      <c r="AE11" s="228"/>
      <c r="AF11" s="229"/>
      <c r="AG11" s="228"/>
      <c r="AH11" s="228"/>
      <c r="AI11" s="228"/>
      <c r="AJ11" s="228"/>
      <c r="AK11" s="229"/>
      <c r="AL11" s="228"/>
      <c r="AM11" s="228"/>
      <c r="AN11" s="228"/>
      <c r="AO11" s="228"/>
      <c r="AP11" s="229"/>
      <c r="AQ11" s="230"/>
      <c r="AR11" s="231"/>
      <c r="AS11" s="232"/>
      <c r="AT11" s="233"/>
    </row>
    <row r="12" spans="1:46" s="6" customFormat="1" ht="15" customHeight="1" x14ac:dyDescent="0.2">
      <c r="A12" s="223"/>
      <c r="B12" s="470" t="s">
        <v>308</v>
      </c>
      <c r="C12" s="471"/>
      <c r="D12" s="225"/>
      <c r="E12" s="225"/>
      <c r="F12" s="234">
        <f>SUM(F13:F17)</f>
        <v>17</v>
      </c>
      <c r="G12" s="235">
        <f>SUM(G13:G17)</f>
        <v>25</v>
      </c>
      <c r="H12" s="223">
        <f>SUM(H13:H17)</f>
        <v>0</v>
      </c>
      <c r="I12" s="223">
        <f>SUM(I13:I17)</f>
        <v>0</v>
      </c>
      <c r="J12" s="223">
        <f>SUM(J13:J17)</f>
        <v>0</v>
      </c>
      <c r="K12" s="234"/>
      <c r="L12" s="223">
        <f>SUM(L13:L17)</f>
        <v>0</v>
      </c>
      <c r="M12" s="223">
        <f>SUM(M13:M17)</f>
        <v>0</v>
      </c>
      <c r="N12" s="223">
        <f>SUM(N13:N17)</f>
        <v>0</v>
      </c>
      <c r="O12" s="223">
        <f>SUM(O13:O17)</f>
        <v>0</v>
      </c>
      <c r="P12" s="234"/>
      <c r="Q12" s="223">
        <f>SUM(Q13:Q17)</f>
        <v>0</v>
      </c>
      <c r="R12" s="223">
        <f>SUM(R13:R17)</f>
        <v>0</v>
      </c>
      <c r="S12" s="223">
        <f>SUM(S13:S17)</f>
        <v>0</v>
      </c>
      <c r="T12" s="223">
        <f>SUM(T13:T17)</f>
        <v>0</v>
      </c>
      <c r="U12" s="234"/>
      <c r="V12" s="223">
        <f>SUM(V13:V17)</f>
        <v>0</v>
      </c>
      <c r="W12" s="223">
        <f>SUM(W13:W17)</f>
        <v>0</v>
      </c>
      <c r="X12" s="223">
        <f>SUM(X13:X17)</f>
        <v>0</v>
      </c>
      <c r="Y12" s="223">
        <f>SUM(Y13:Y17)</f>
        <v>0</v>
      </c>
      <c r="Z12" s="234"/>
      <c r="AA12" s="223">
        <f>SUM(AA13:AA17)</f>
        <v>0</v>
      </c>
      <c r="AB12" s="223">
        <f>SUM(AB13:AB17)</f>
        <v>2</v>
      </c>
      <c r="AC12" s="223">
        <f>SUM(AC13:AC17)</f>
        <v>0</v>
      </c>
      <c r="AD12" s="223">
        <f>SUM(AD13:AD17)</f>
        <v>4</v>
      </c>
      <c r="AE12" s="234"/>
      <c r="AF12" s="223">
        <f>SUM(AF13:AF17)</f>
        <v>10</v>
      </c>
      <c r="AG12" s="223">
        <f>SUM(AG13:AG17)</f>
        <v>5</v>
      </c>
      <c r="AH12" s="223">
        <f>SUM(AH13:AH17)</f>
        <v>0</v>
      </c>
      <c r="AI12" s="223">
        <f>SUM(AI13:AI17)</f>
        <v>3</v>
      </c>
      <c r="AJ12" s="234"/>
      <c r="AK12" s="223">
        <f>SUM(AK13:AK17)</f>
        <v>11</v>
      </c>
      <c r="AL12" s="223">
        <f>SUM(AL13:AL17)</f>
        <v>1</v>
      </c>
      <c r="AM12" s="223">
        <f>SUM(AM13:AM17)</f>
        <v>0</v>
      </c>
      <c r="AN12" s="223">
        <f>SUM(AN13:AN17)</f>
        <v>2</v>
      </c>
      <c r="AO12" s="234"/>
      <c r="AP12" s="223">
        <f>SUM(AP13:AP17)</f>
        <v>4</v>
      </c>
      <c r="AQ12" s="236"/>
      <c r="AR12" s="237"/>
      <c r="AS12" s="234"/>
      <c r="AT12" s="238"/>
    </row>
    <row r="13" spans="1:46" s="6" customFormat="1" x14ac:dyDescent="0.2">
      <c r="A13" s="239" t="s">
        <v>201</v>
      </c>
      <c r="B13" s="240" t="s">
        <v>202</v>
      </c>
      <c r="C13" s="114" t="s">
        <v>203</v>
      </c>
      <c r="D13" s="366" t="s">
        <v>117</v>
      </c>
      <c r="E13" s="241"/>
      <c r="F13" s="242">
        <f t="shared" ref="F13:F17" si="0">SUM(W13:Y13,AB13:AD13,AG13:AI13,AL13:AN13)</f>
        <v>3</v>
      </c>
      <c r="G13" s="243">
        <f t="shared" ref="G13:G17" si="1">SUM(AA13,AF13,AK13,AP13)</f>
        <v>5</v>
      </c>
      <c r="H13" s="244"/>
      <c r="I13" s="245"/>
      <c r="J13" s="246"/>
      <c r="K13" s="247"/>
      <c r="L13" s="248"/>
      <c r="M13" s="249"/>
      <c r="N13" s="246"/>
      <c r="O13" s="250"/>
      <c r="P13" s="247"/>
      <c r="Q13" s="248"/>
      <c r="R13" s="244"/>
      <c r="S13" s="246"/>
      <c r="T13" s="250"/>
      <c r="U13" s="247"/>
      <c r="V13" s="248"/>
      <c r="W13" s="244"/>
      <c r="X13" s="246"/>
      <c r="Y13" s="250"/>
      <c r="Z13" s="247"/>
      <c r="AA13" s="248"/>
      <c r="AB13" s="244">
        <v>1</v>
      </c>
      <c r="AC13" s="246">
        <v>0</v>
      </c>
      <c r="AD13" s="250">
        <v>2</v>
      </c>
      <c r="AE13" s="247" t="s">
        <v>26</v>
      </c>
      <c r="AF13" s="248">
        <v>5</v>
      </c>
      <c r="AG13" s="249"/>
      <c r="AH13" s="246"/>
      <c r="AI13" s="250"/>
      <c r="AJ13" s="247"/>
      <c r="AK13" s="248"/>
      <c r="AL13" s="244"/>
      <c r="AM13" s="251"/>
      <c r="AN13" s="250"/>
      <c r="AO13" s="247"/>
      <c r="AP13" s="248"/>
      <c r="AQ13" s="245" t="s">
        <v>118</v>
      </c>
      <c r="AR13" s="52" t="s">
        <v>116</v>
      </c>
      <c r="AS13" s="253"/>
      <c r="AT13" s="367"/>
    </row>
    <row r="14" spans="1:46" s="6" customFormat="1" x14ac:dyDescent="0.2">
      <c r="A14" s="254" t="s">
        <v>204</v>
      </c>
      <c r="B14" s="240" t="s">
        <v>205</v>
      </c>
      <c r="C14" s="361" t="s">
        <v>206</v>
      </c>
      <c r="D14" s="241" t="s">
        <v>207</v>
      </c>
      <c r="E14" s="241"/>
      <c r="F14" s="242">
        <f t="shared" si="0"/>
        <v>3</v>
      </c>
      <c r="G14" s="243">
        <f t="shared" si="1"/>
        <v>5</v>
      </c>
      <c r="H14" s="242"/>
      <c r="I14" s="255"/>
      <c r="J14" s="129"/>
      <c r="K14" s="247"/>
      <c r="L14" s="248"/>
      <c r="M14" s="249"/>
      <c r="N14" s="129"/>
      <c r="O14" s="250"/>
      <c r="P14" s="247"/>
      <c r="Q14" s="248"/>
      <c r="R14" s="242"/>
      <c r="S14" s="247"/>
      <c r="T14" s="250"/>
      <c r="U14" s="247"/>
      <c r="V14" s="248"/>
      <c r="W14" s="242"/>
      <c r="X14" s="247"/>
      <c r="Y14" s="250"/>
      <c r="Z14" s="247"/>
      <c r="AA14" s="248"/>
      <c r="AB14" s="242">
        <v>1</v>
      </c>
      <c r="AC14" s="247">
        <v>0</v>
      </c>
      <c r="AD14" s="250">
        <v>2</v>
      </c>
      <c r="AE14" s="247" t="s">
        <v>30</v>
      </c>
      <c r="AF14" s="248">
        <v>5</v>
      </c>
      <c r="AG14" s="249"/>
      <c r="AH14" s="247"/>
      <c r="AI14" s="250"/>
      <c r="AJ14" s="247"/>
      <c r="AK14" s="248"/>
      <c r="AL14" s="242"/>
      <c r="AM14" s="250"/>
      <c r="AN14" s="250"/>
      <c r="AO14" s="247"/>
      <c r="AP14" s="248"/>
      <c r="AQ14" s="256" t="s">
        <v>104</v>
      </c>
      <c r="AR14" s="52" t="s">
        <v>103</v>
      </c>
      <c r="AS14" s="258"/>
      <c r="AT14" s="259"/>
    </row>
    <row r="15" spans="1:46" s="6" customFormat="1" x14ac:dyDescent="0.2">
      <c r="A15" s="254" t="s">
        <v>208</v>
      </c>
      <c r="B15" s="240" t="s">
        <v>209</v>
      </c>
      <c r="C15" s="362" t="s">
        <v>210</v>
      </c>
      <c r="D15" s="241" t="s">
        <v>211</v>
      </c>
      <c r="E15" s="241"/>
      <c r="F15" s="242">
        <f t="shared" si="0"/>
        <v>5</v>
      </c>
      <c r="G15" s="243">
        <f t="shared" si="1"/>
        <v>6</v>
      </c>
      <c r="H15" s="242"/>
      <c r="I15" s="261"/>
      <c r="J15" s="247"/>
      <c r="K15" s="247"/>
      <c r="L15" s="248"/>
      <c r="M15" s="249"/>
      <c r="N15" s="247"/>
      <c r="O15" s="250"/>
      <c r="P15" s="247"/>
      <c r="Q15" s="248"/>
      <c r="R15" s="242"/>
      <c r="S15" s="247"/>
      <c r="T15" s="250"/>
      <c r="U15" s="247"/>
      <c r="V15" s="248"/>
      <c r="W15" s="242"/>
      <c r="X15" s="247"/>
      <c r="Y15" s="250"/>
      <c r="Z15" s="247"/>
      <c r="AA15" s="248"/>
      <c r="AB15" s="242"/>
      <c r="AC15" s="247"/>
      <c r="AD15" s="250"/>
      <c r="AE15" s="247"/>
      <c r="AF15" s="248"/>
      <c r="AG15" s="242">
        <v>5</v>
      </c>
      <c r="AH15" s="247">
        <v>0</v>
      </c>
      <c r="AI15" s="250">
        <v>0</v>
      </c>
      <c r="AJ15" s="247" t="s">
        <v>30</v>
      </c>
      <c r="AK15" s="248">
        <v>6</v>
      </c>
      <c r="AL15" s="242"/>
      <c r="AM15" s="250"/>
      <c r="AN15" s="250"/>
      <c r="AO15" s="247"/>
      <c r="AP15" s="248"/>
      <c r="AQ15" s="256" t="str">
        <f>A13</f>
        <v>44.</v>
      </c>
      <c r="AR15" s="361" t="s">
        <v>206</v>
      </c>
      <c r="AS15" s="258"/>
      <c r="AT15" s="259"/>
    </row>
    <row r="16" spans="1:46" s="6" customFormat="1" ht="25.5" x14ac:dyDescent="0.2">
      <c r="A16" s="254" t="s">
        <v>212</v>
      </c>
      <c r="B16" s="252" t="s">
        <v>213</v>
      </c>
      <c r="C16" s="260" t="s">
        <v>214</v>
      </c>
      <c r="D16" s="241" t="s">
        <v>207</v>
      </c>
      <c r="E16" s="241"/>
      <c r="F16" s="242">
        <f t="shared" si="0"/>
        <v>3</v>
      </c>
      <c r="G16" s="243">
        <f t="shared" si="1"/>
        <v>5</v>
      </c>
      <c r="H16" s="262"/>
      <c r="I16" s="129"/>
      <c r="J16" s="263"/>
      <c r="K16" s="129"/>
      <c r="L16" s="264"/>
      <c r="M16" s="262"/>
      <c r="N16" s="263"/>
      <c r="O16" s="263"/>
      <c r="P16" s="129"/>
      <c r="Q16" s="264"/>
      <c r="R16" s="262"/>
      <c r="S16" s="129"/>
      <c r="T16" s="263"/>
      <c r="U16" s="129"/>
      <c r="V16" s="264"/>
      <c r="W16" s="262"/>
      <c r="X16" s="129"/>
      <c r="Y16" s="263"/>
      <c r="Z16" s="129"/>
      <c r="AA16" s="264"/>
      <c r="AB16" s="262"/>
      <c r="AC16" s="129"/>
      <c r="AD16" s="263"/>
      <c r="AE16" s="129"/>
      <c r="AF16" s="264"/>
      <c r="AG16" s="262">
        <v>0</v>
      </c>
      <c r="AH16" s="129">
        <v>0</v>
      </c>
      <c r="AI16" s="263">
        <v>3</v>
      </c>
      <c r="AJ16" s="129" t="s">
        <v>26</v>
      </c>
      <c r="AK16" s="264">
        <v>5</v>
      </c>
      <c r="AL16" s="262"/>
      <c r="AM16" s="263"/>
      <c r="AN16" s="263"/>
      <c r="AO16" s="129"/>
      <c r="AP16" s="264"/>
      <c r="AQ16" s="256" t="str">
        <f>A14</f>
        <v>45.</v>
      </c>
      <c r="AR16" s="361" t="s">
        <v>206</v>
      </c>
      <c r="AS16" s="258"/>
      <c r="AT16" s="259"/>
    </row>
    <row r="17" spans="1:46" s="6" customFormat="1" ht="24.75" customHeight="1" x14ac:dyDescent="0.2">
      <c r="A17" s="368" t="s">
        <v>215</v>
      </c>
      <c r="B17" s="265" t="s">
        <v>216</v>
      </c>
      <c r="C17" s="369" t="s">
        <v>217</v>
      </c>
      <c r="D17" s="241" t="s">
        <v>207</v>
      </c>
      <c r="E17" s="370"/>
      <c r="F17" s="371">
        <f t="shared" si="0"/>
        <v>3</v>
      </c>
      <c r="G17" s="372">
        <f t="shared" si="1"/>
        <v>4</v>
      </c>
      <c r="H17" s="373"/>
      <c r="I17" s="374"/>
      <c r="J17" s="375"/>
      <c r="K17" s="374"/>
      <c r="L17" s="376"/>
      <c r="M17" s="373"/>
      <c r="N17" s="375"/>
      <c r="O17" s="375"/>
      <c r="P17" s="374"/>
      <c r="Q17" s="376"/>
      <c r="R17" s="373"/>
      <c r="S17" s="374"/>
      <c r="T17" s="375"/>
      <c r="U17" s="374"/>
      <c r="V17" s="376"/>
      <c r="W17" s="373"/>
      <c r="X17" s="374"/>
      <c r="Y17" s="375"/>
      <c r="Z17" s="374"/>
      <c r="AA17" s="376"/>
      <c r="AB17" s="375"/>
      <c r="AC17" s="375"/>
      <c r="AD17" s="375"/>
      <c r="AE17" s="375"/>
      <c r="AF17" s="375"/>
      <c r="AG17" s="373"/>
      <c r="AH17" s="374"/>
      <c r="AI17" s="375"/>
      <c r="AJ17" s="374"/>
      <c r="AK17" s="376"/>
      <c r="AL17" s="373">
        <v>1</v>
      </c>
      <c r="AM17" s="375">
        <v>0</v>
      </c>
      <c r="AN17" s="375">
        <v>2</v>
      </c>
      <c r="AO17" s="374" t="s">
        <v>26</v>
      </c>
      <c r="AP17" s="376">
        <v>4</v>
      </c>
      <c r="AQ17" s="266" t="s">
        <v>218</v>
      </c>
      <c r="AR17" s="260" t="s">
        <v>214</v>
      </c>
      <c r="AS17" s="267"/>
      <c r="AT17" s="268"/>
    </row>
    <row r="18" spans="1:46" s="6" customFormat="1" ht="15" customHeight="1" x14ac:dyDescent="0.2">
      <c r="A18" s="226"/>
      <c r="B18" s="470" t="s">
        <v>219</v>
      </c>
      <c r="C18" s="472"/>
      <c r="D18" s="224"/>
      <c r="E18" s="224"/>
      <c r="F18" s="269">
        <f>SUM(F19:F23)</f>
        <v>20</v>
      </c>
      <c r="G18" s="270">
        <f>SUM(G19:G23)</f>
        <v>25</v>
      </c>
      <c r="H18" s="226">
        <f>SUM(H19:H23)</f>
        <v>0</v>
      </c>
      <c r="I18" s="271">
        <f>SUM(I19:I23)</f>
        <v>0</v>
      </c>
      <c r="J18" s="271">
        <f>SUM(J19:J23)</f>
        <v>0</v>
      </c>
      <c r="K18" s="271"/>
      <c r="L18" s="272">
        <f>SUM(L19:L23)</f>
        <v>0</v>
      </c>
      <c r="M18" s="226">
        <f>SUM(M19:M23)</f>
        <v>0</v>
      </c>
      <c r="N18" s="271">
        <f>SUM(N19:N23)</f>
        <v>0</v>
      </c>
      <c r="O18" s="271">
        <f>SUM(O19:O23)</f>
        <v>0</v>
      </c>
      <c r="P18" s="271"/>
      <c r="Q18" s="272">
        <f>SUM(Q19:Q23)</f>
        <v>0</v>
      </c>
      <c r="R18" s="226">
        <f>SUM(R19:R23)</f>
        <v>0</v>
      </c>
      <c r="S18" s="271">
        <f>SUM(S19:S23)</f>
        <v>0</v>
      </c>
      <c r="T18" s="271">
        <f>SUM(T19:T23)</f>
        <v>0</v>
      </c>
      <c r="U18" s="271"/>
      <c r="V18" s="272">
        <f>SUM(V19:V23)</f>
        <v>0</v>
      </c>
      <c r="W18" s="273">
        <f>SUM(W19:W23)</f>
        <v>0</v>
      </c>
      <c r="X18" s="274">
        <f>SUM(X19:X23)</f>
        <v>0</v>
      </c>
      <c r="Y18" s="274">
        <f>SUM(Y19:Y23)</f>
        <v>0</v>
      </c>
      <c r="Z18" s="274"/>
      <c r="AA18" s="275">
        <f>SUM(AA19:AA23)</f>
        <v>0</v>
      </c>
      <c r="AB18" s="273">
        <f>SUM(AB19:AB23)</f>
        <v>4</v>
      </c>
      <c r="AC18" s="274">
        <f>SUM(AC19:AC23)</f>
        <v>0</v>
      </c>
      <c r="AD18" s="274">
        <f>SUM(AD19:AD23)</f>
        <v>4</v>
      </c>
      <c r="AE18" s="274"/>
      <c r="AF18" s="275">
        <f>SUM(AF19:AF23)</f>
        <v>10</v>
      </c>
      <c r="AG18" s="273">
        <f>SUM(AG19:AG23)</f>
        <v>4</v>
      </c>
      <c r="AH18" s="274">
        <f>SUM(AH19:AH23)</f>
        <v>0</v>
      </c>
      <c r="AI18" s="274">
        <f>SUM(AI19:AI23)</f>
        <v>4</v>
      </c>
      <c r="AJ18" s="274"/>
      <c r="AK18" s="275">
        <f>SUM(AK19:AK23)</f>
        <v>10</v>
      </c>
      <c r="AL18" s="273">
        <f>SUM(AL19:AL23)</f>
        <v>2</v>
      </c>
      <c r="AM18" s="274">
        <f>SUM(AM19:AM23)</f>
        <v>0</v>
      </c>
      <c r="AN18" s="274">
        <f>SUM(AN19:AN23)</f>
        <v>2</v>
      </c>
      <c r="AO18" s="274"/>
      <c r="AP18" s="276">
        <f>SUM(AP19:AP23)</f>
        <v>5</v>
      </c>
      <c r="AQ18" s="277"/>
      <c r="AR18" s="278"/>
      <c r="AS18" s="271"/>
      <c r="AT18" s="279"/>
    </row>
    <row r="19" spans="1:46" s="293" customFormat="1" x14ac:dyDescent="0.2">
      <c r="A19" s="280" t="s">
        <v>220</v>
      </c>
      <c r="B19" s="281" t="s">
        <v>221</v>
      </c>
      <c r="C19" s="362" t="s">
        <v>222</v>
      </c>
      <c r="D19" s="282" t="s">
        <v>223</v>
      </c>
      <c r="E19" s="282"/>
      <c r="F19" s="283">
        <f>SUM(W19:Y19,AB19:AD19,AG19:AI19,AL19:AN19)</f>
        <v>4</v>
      </c>
      <c r="G19" s="284">
        <f>SUM(AA19,AF19,AK19,AP19)</f>
        <v>5</v>
      </c>
      <c r="H19" s="285"/>
      <c r="I19" s="286"/>
      <c r="J19" s="286"/>
      <c r="K19" s="287"/>
      <c r="L19" s="288"/>
      <c r="M19" s="285"/>
      <c r="N19" s="287"/>
      <c r="O19" s="286"/>
      <c r="P19" s="287"/>
      <c r="Q19" s="288"/>
      <c r="R19" s="285"/>
      <c r="S19" s="287"/>
      <c r="T19" s="286"/>
      <c r="U19" s="287"/>
      <c r="V19" s="288"/>
      <c r="W19" s="285"/>
      <c r="X19" s="286"/>
      <c r="Y19" s="286"/>
      <c r="Z19" s="287"/>
      <c r="AA19" s="288"/>
      <c r="AB19" s="285">
        <v>2</v>
      </c>
      <c r="AC19" s="286">
        <v>0</v>
      </c>
      <c r="AD19" s="286">
        <v>2</v>
      </c>
      <c r="AE19" s="287" t="s">
        <v>30</v>
      </c>
      <c r="AF19" s="288">
        <v>5</v>
      </c>
      <c r="AG19" s="285"/>
      <c r="AH19" s="286"/>
      <c r="AI19" s="286"/>
      <c r="AJ19" s="287"/>
      <c r="AK19" s="288"/>
      <c r="AL19" s="285"/>
      <c r="AM19" s="287"/>
      <c r="AN19" s="286"/>
      <c r="AO19" s="287"/>
      <c r="AP19" s="288"/>
      <c r="AQ19" s="289" t="s">
        <v>90</v>
      </c>
      <c r="AR19" s="290" t="s">
        <v>224</v>
      </c>
      <c r="AS19" s="291"/>
      <c r="AT19" s="292"/>
    </row>
    <row r="20" spans="1:46" s="6" customFormat="1" ht="25.5" x14ac:dyDescent="0.2">
      <c r="A20" s="254" t="s">
        <v>225</v>
      </c>
      <c r="B20" s="252" t="s">
        <v>226</v>
      </c>
      <c r="C20" s="369" t="s">
        <v>227</v>
      </c>
      <c r="D20" s="241" t="s">
        <v>223</v>
      </c>
      <c r="E20" s="241"/>
      <c r="F20" s="242">
        <f>SUM(W20:Y20,AB20:AD20,AG20:AI20,AL20:AN20)</f>
        <v>4</v>
      </c>
      <c r="G20" s="243">
        <f>SUM(AA20,AF20,AK20,AP20)</f>
        <v>5</v>
      </c>
      <c r="H20" s="262"/>
      <c r="I20" s="263"/>
      <c r="J20" s="263"/>
      <c r="K20" s="129"/>
      <c r="L20" s="264"/>
      <c r="M20" s="262"/>
      <c r="N20" s="129"/>
      <c r="O20" s="263"/>
      <c r="P20" s="129"/>
      <c r="Q20" s="264"/>
      <c r="R20" s="262"/>
      <c r="S20" s="129"/>
      <c r="T20" s="263"/>
      <c r="U20" s="129"/>
      <c r="V20" s="264"/>
      <c r="W20" s="262"/>
      <c r="X20" s="129"/>
      <c r="Y20" s="263"/>
      <c r="Z20" s="129"/>
      <c r="AA20" s="264"/>
      <c r="AB20" s="262"/>
      <c r="AC20" s="129"/>
      <c r="AD20" s="263"/>
      <c r="AE20" s="129"/>
      <c r="AF20" s="264"/>
      <c r="AG20" s="262">
        <v>2</v>
      </c>
      <c r="AH20" s="129">
        <v>0</v>
      </c>
      <c r="AI20" s="263">
        <v>2</v>
      </c>
      <c r="AJ20" s="129" t="s">
        <v>30</v>
      </c>
      <c r="AK20" s="264">
        <v>5</v>
      </c>
      <c r="AL20" s="262"/>
      <c r="AM20" s="129"/>
      <c r="AN20" s="263"/>
      <c r="AO20" s="129"/>
      <c r="AP20" s="264"/>
      <c r="AQ20" s="256" t="str">
        <f>A19</f>
        <v>49.</v>
      </c>
      <c r="AR20" s="369" t="s">
        <v>222</v>
      </c>
      <c r="AS20" s="258"/>
      <c r="AT20" s="259"/>
    </row>
    <row r="21" spans="1:46" s="6" customFormat="1" ht="25.5" x14ac:dyDescent="0.2">
      <c r="A21" s="254" t="s">
        <v>228</v>
      </c>
      <c r="B21" s="252" t="s">
        <v>229</v>
      </c>
      <c r="C21" s="260" t="s">
        <v>230</v>
      </c>
      <c r="D21" s="241" t="s">
        <v>125</v>
      </c>
      <c r="E21" s="241" t="s">
        <v>231</v>
      </c>
      <c r="F21" s="242">
        <f>SUM(W21:Y21,AB21:AD21,AG21:AI21,AL21:AN21)</f>
        <v>4</v>
      </c>
      <c r="G21" s="243">
        <f>SUM(AA21,AF21,AK21,AP21)</f>
        <v>5</v>
      </c>
      <c r="H21" s="262"/>
      <c r="I21" s="263"/>
      <c r="J21" s="263"/>
      <c r="K21" s="129"/>
      <c r="L21" s="264"/>
      <c r="M21" s="262"/>
      <c r="N21" s="129"/>
      <c r="O21" s="263"/>
      <c r="P21" s="129"/>
      <c r="Q21" s="264"/>
      <c r="R21" s="262"/>
      <c r="S21" s="129"/>
      <c r="T21" s="263"/>
      <c r="U21" s="129"/>
      <c r="V21" s="264"/>
      <c r="W21" s="262"/>
      <c r="X21" s="129"/>
      <c r="Y21" s="263"/>
      <c r="Z21" s="129"/>
      <c r="AA21" s="264"/>
      <c r="AB21" s="262"/>
      <c r="AC21" s="129"/>
      <c r="AD21" s="263"/>
      <c r="AE21" s="129"/>
      <c r="AF21" s="264"/>
      <c r="AG21" s="262">
        <v>2</v>
      </c>
      <c r="AH21" s="129">
        <v>0</v>
      </c>
      <c r="AI21" s="263">
        <v>2</v>
      </c>
      <c r="AJ21" s="129" t="s">
        <v>30</v>
      </c>
      <c r="AK21" s="264">
        <v>5</v>
      </c>
      <c r="AL21" s="262"/>
      <c r="AM21" s="129"/>
      <c r="AN21" s="263"/>
      <c r="AO21" s="129"/>
      <c r="AP21" s="264"/>
      <c r="AQ21" s="256" t="str">
        <f>A19</f>
        <v>49.</v>
      </c>
      <c r="AR21" s="252" t="s">
        <v>232</v>
      </c>
      <c r="AS21" s="258"/>
      <c r="AT21" s="377"/>
    </row>
    <row r="22" spans="1:46" s="6" customFormat="1" x14ac:dyDescent="0.2">
      <c r="A22" s="254" t="s">
        <v>233</v>
      </c>
      <c r="B22" s="252" t="s">
        <v>234</v>
      </c>
      <c r="C22" s="260" t="s">
        <v>235</v>
      </c>
      <c r="D22" s="294" t="s">
        <v>236</v>
      </c>
      <c r="E22" s="294"/>
      <c r="F22" s="283">
        <f>SUM(W22:Y22,AB22:AD22,AG22:AI22,AL22:AN22)</f>
        <v>4</v>
      </c>
      <c r="G22" s="284">
        <f>SUM(AA22,AF22,AK22,AP22)</f>
        <v>5</v>
      </c>
      <c r="H22" s="242"/>
      <c r="I22" s="250"/>
      <c r="J22" s="250"/>
      <c r="K22" s="247"/>
      <c r="L22" s="248"/>
      <c r="M22" s="242"/>
      <c r="N22" s="247"/>
      <c r="O22" s="250"/>
      <c r="P22" s="247"/>
      <c r="Q22" s="248"/>
      <c r="R22" s="242"/>
      <c r="S22" s="247"/>
      <c r="T22" s="250"/>
      <c r="U22" s="247"/>
      <c r="V22" s="248"/>
      <c r="W22" s="242"/>
      <c r="X22" s="250"/>
      <c r="Y22" s="250"/>
      <c r="Z22" s="247"/>
      <c r="AA22" s="248"/>
      <c r="AB22" s="242"/>
      <c r="AC22" s="250"/>
      <c r="AD22" s="250"/>
      <c r="AE22" s="247"/>
      <c r="AF22" s="248"/>
      <c r="AL22" s="242">
        <v>2</v>
      </c>
      <c r="AM22" s="250">
        <v>0</v>
      </c>
      <c r="AN22" s="250">
        <v>2</v>
      </c>
      <c r="AO22" s="247" t="s">
        <v>26</v>
      </c>
      <c r="AP22" s="248">
        <v>5</v>
      </c>
      <c r="AQ22" s="256" t="str">
        <f>A20</f>
        <v>50.</v>
      </c>
      <c r="AR22" s="252" t="s">
        <v>237</v>
      </c>
      <c r="AS22" s="253"/>
      <c r="AT22" s="295"/>
    </row>
    <row r="23" spans="1:46" s="6" customFormat="1" ht="25.5" x14ac:dyDescent="0.2">
      <c r="A23" s="254" t="s">
        <v>218</v>
      </c>
      <c r="B23" s="252" t="s">
        <v>238</v>
      </c>
      <c r="C23" s="296" t="s">
        <v>232</v>
      </c>
      <c r="D23" s="297" t="s">
        <v>107</v>
      </c>
      <c r="E23" s="297" t="s">
        <v>239</v>
      </c>
      <c r="F23" s="283">
        <f>SUM(W23:Y23,AB23:AD23,AG23:AI23,AL23:AN23)</f>
        <v>4</v>
      </c>
      <c r="G23" s="284">
        <f>SUM(AA23,AF23,AK23,AP23)</f>
        <v>5</v>
      </c>
      <c r="H23" s="242"/>
      <c r="I23" s="250"/>
      <c r="J23" s="250"/>
      <c r="K23" s="247"/>
      <c r="L23" s="248"/>
      <c r="M23" s="242"/>
      <c r="N23" s="247"/>
      <c r="O23" s="250"/>
      <c r="P23" s="247"/>
      <c r="Q23" s="248"/>
      <c r="R23" s="242"/>
      <c r="S23" s="247"/>
      <c r="T23" s="250"/>
      <c r="U23" s="247"/>
      <c r="V23" s="248"/>
      <c r="W23" s="285"/>
      <c r="X23" s="287"/>
      <c r="Y23" s="286"/>
      <c r="Z23" s="287"/>
      <c r="AA23" s="288"/>
      <c r="AB23" s="285">
        <v>2</v>
      </c>
      <c r="AC23" s="286">
        <v>0</v>
      </c>
      <c r="AD23" s="286">
        <v>2</v>
      </c>
      <c r="AE23" s="287" t="s">
        <v>26</v>
      </c>
      <c r="AF23" s="288">
        <v>5</v>
      </c>
      <c r="AG23" s="242"/>
      <c r="AH23" s="247"/>
      <c r="AI23" s="250"/>
      <c r="AJ23" s="247"/>
      <c r="AK23" s="248"/>
      <c r="AL23" s="242"/>
      <c r="AM23" s="247"/>
      <c r="AN23" s="250"/>
      <c r="AO23" s="247"/>
      <c r="AP23" s="248"/>
      <c r="AQ23" s="256" t="s">
        <v>90</v>
      </c>
      <c r="AR23" s="252" t="s">
        <v>224</v>
      </c>
      <c r="AS23" s="253"/>
      <c r="AT23" s="295"/>
    </row>
    <row r="24" spans="1:46" s="6" customFormat="1" ht="13.5" customHeight="1" x14ac:dyDescent="0.2">
      <c r="A24" s="223"/>
      <c r="B24" s="470" t="s">
        <v>240</v>
      </c>
      <c r="C24" s="472"/>
      <c r="D24" s="298"/>
      <c r="E24" s="298"/>
      <c r="F24" s="299">
        <f>SUM(F25:F29)</f>
        <v>20</v>
      </c>
      <c r="G24" s="235">
        <f>SUM(G25:G29)</f>
        <v>25</v>
      </c>
      <c r="H24" s="223">
        <f>SUM(H25:H29)</f>
        <v>0</v>
      </c>
      <c r="I24" s="234">
        <f>SUM(I25:I29)</f>
        <v>0</v>
      </c>
      <c r="J24" s="234">
        <f>SUM(J25:J29)</f>
        <v>0</v>
      </c>
      <c r="K24" s="234"/>
      <c r="L24" s="300">
        <f>SUM(L25:L29)</f>
        <v>0</v>
      </c>
      <c r="M24" s="223">
        <f>SUM(M25:M29)</f>
        <v>0</v>
      </c>
      <c r="N24" s="234">
        <f>SUM(N25:N29)</f>
        <v>0</v>
      </c>
      <c r="O24" s="234">
        <f>SUM(O25:O29)</f>
        <v>0</v>
      </c>
      <c r="P24" s="234"/>
      <c r="Q24" s="300">
        <f>SUM(Q25:Q29)</f>
        <v>0</v>
      </c>
      <c r="R24" s="223">
        <f>SUM(R25:R29)</f>
        <v>0</v>
      </c>
      <c r="S24" s="234">
        <f>SUM(S25:S29)</f>
        <v>0</v>
      </c>
      <c r="T24" s="234">
        <f>SUM(T25:T29)</f>
        <v>0</v>
      </c>
      <c r="U24" s="234"/>
      <c r="V24" s="300">
        <f>SUM(V25:V29)</f>
        <v>0</v>
      </c>
      <c r="W24" s="223">
        <f>SUM(W25:W29)</f>
        <v>0</v>
      </c>
      <c r="X24" s="234">
        <f>SUM(X25:X29)</f>
        <v>0</v>
      </c>
      <c r="Y24" s="234">
        <f>SUM(Y25:Y29)</f>
        <v>0</v>
      </c>
      <c r="Z24" s="234"/>
      <c r="AA24" s="300">
        <f>SUM(AA25:AA29)</f>
        <v>0</v>
      </c>
      <c r="AB24" s="223">
        <f>SUM(AB25:AB29)</f>
        <v>4</v>
      </c>
      <c r="AC24" s="234">
        <f>SUM(AC25:AC29)</f>
        <v>0</v>
      </c>
      <c r="AD24" s="234">
        <f>SUM(AD25:AD29)</f>
        <v>4</v>
      </c>
      <c r="AE24" s="234"/>
      <c r="AF24" s="300">
        <f>SUM(AF25:AF29)</f>
        <v>10</v>
      </c>
      <c r="AG24" s="223">
        <f>SUM(AG25:AG29)</f>
        <v>4</v>
      </c>
      <c r="AH24" s="234">
        <f>SUM(AH25:AH29)</f>
        <v>0</v>
      </c>
      <c r="AI24" s="234">
        <f>SUM(AI25:AI29)</f>
        <v>4</v>
      </c>
      <c r="AJ24" s="234"/>
      <c r="AK24" s="300">
        <f>SUM(AK25:AK29)</f>
        <v>10</v>
      </c>
      <c r="AL24" s="223">
        <f>SUM(AL25:AL29)</f>
        <v>2</v>
      </c>
      <c r="AM24" s="234">
        <f>SUM(AM25:AM29)</f>
        <v>0</v>
      </c>
      <c r="AN24" s="234">
        <f>SUM(AN25:AN29)</f>
        <v>2</v>
      </c>
      <c r="AO24" s="234"/>
      <c r="AP24" s="300">
        <f>SUM(AP25:AP29)</f>
        <v>5</v>
      </c>
      <c r="AQ24" s="236"/>
      <c r="AR24" s="237"/>
      <c r="AS24" s="234"/>
      <c r="AT24" s="301"/>
    </row>
    <row r="25" spans="1:46" s="6" customFormat="1" ht="25.5" x14ac:dyDescent="0.2">
      <c r="A25" s="239" t="s">
        <v>241</v>
      </c>
      <c r="B25" s="240" t="s">
        <v>242</v>
      </c>
      <c r="C25" s="361" t="s">
        <v>243</v>
      </c>
      <c r="D25" s="241" t="s">
        <v>244</v>
      </c>
      <c r="E25" s="241"/>
      <c r="F25" s="283">
        <f>SUM(W25:Y25,AB25:AD25,AG25:AI25,AL25:AN25)</f>
        <v>4</v>
      </c>
      <c r="G25" s="284">
        <f>SUM(AA25,AF25,AK25,AP25)</f>
        <v>5</v>
      </c>
      <c r="H25" s="244"/>
      <c r="I25" s="245"/>
      <c r="J25" s="246"/>
      <c r="K25" s="247"/>
      <c r="L25" s="248"/>
      <c r="M25" s="249"/>
      <c r="N25" s="246"/>
      <c r="O25" s="250"/>
      <c r="P25" s="247"/>
      <c r="Q25" s="248"/>
      <c r="R25" s="244"/>
      <c r="S25" s="246"/>
      <c r="T25" s="250"/>
      <c r="U25" s="247"/>
      <c r="V25" s="248"/>
      <c r="W25" s="244"/>
      <c r="X25" s="246"/>
      <c r="Y25" s="250"/>
      <c r="Z25" s="247"/>
      <c r="AA25" s="248"/>
      <c r="AB25" s="244">
        <v>2</v>
      </c>
      <c r="AC25" s="246">
        <v>0</v>
      </c>
      <c r="AD25" s="250">
        <v>2</v>
      </c>
      <c r="AE25" s="247" t="s">
        <v>30</v>
      </c>
      <c r="AF25" s="248">
        <v>5</v>
      </c>
      <c r="AG25" s="249"/>
      <c r="AH25" s="246"/>
      <c r="AI25" s="250"/>
      <c r="AJ25" s="247"/>
      <c r="AK25" s="248"/>
      <c r="AL25" s="244"/>
      <c r="AM25" s="251"/>
      <c r="AN25" s="250"/>
      <c r="AO25" s="247"/>
      <c r="AP25" s="248"/>
      <c r="AQ25" s="245" t="s">
        <v>108</v>
      </c>
      <c r="AR25" s="42" t="s">
        <v>245</v>
      </c>
      <c r="AS25" s="302"/>
      <c r="AT25" s="303"/>
    </row>
    <row r="26" spans="1:46" s="6" customFormat="1" x14ac:dyDescent="0.2">
      <c r="A26" s="254" t="s">
        <v>246</v>
      </c>
      <c r="B26" s="252" t="s">
        <v>247</v>
      </c>
      <c r="C26" s="362" t="s">
        <v>248</v>
      </c>
      <c r="D26" s="241" t="s">
        <v>125</v>
      </c>
      <c r="E26" s="241"/>
      <c r="F26" s="283">
        <f>SUM(W26:Y26,AB26:AD26,AG26:AI26,AL26:AN26)</f>
        <v>4</v>
      </c>
      <c r="G26" s="284">
        <f>SUM(AA26,AF26,AK26,AP26)</f>
        <v>5</v>
      </c>
      <c r="H26" s="262"/>
      <c r="I26" s="129"/>
      <c r="J26" s="263"/>
      <c r="K26" s="129"/>
      <c r="L26" s="264"/>
      <c r="M26" s="262"/>
      <c r="N26" s="263"/>
      <c r="O26" s="263"/>
      <c r="P26" s="129"/>
      <c r="Q26" s="264"/>
      <c r="R26" s="262"/>
      <c r="S26" s="129"/>
      <c r="T26" s="263"/>
      <c r="U26" s="129"/>
      <c r="V26" s="264"/>
      <c r="W26" s="262"/>
      <c r="X26" s="129"/>
      <c r="Y26" s="263"/>
      <c r="Z26" s="129"/>
      <c r="AA26" s="264"/>
      <c r="AB26" s="262">
        <v>2</v>
      </c>
      <c r="AC26" s="129">
        <v>0</v>
      </c>
      <c r="AD26" s="263">
        <v>2</v>
      </c>
      <c r="AE26" s="129" t="s">
        <v>26</v>
      </c>
      <c r="AF26" s="264">
        <v>5</v>
      </c>
      <c r="AG26" s="262"/>
      <c r="AH26" s="129"/>
      <c r="AI26" s="263"/>
      <c r="AJ26" s="129"/>
      <c r="AK26" s="264"/>
      <c r="AL26" s="262"/>
      <c r="AM26" s="263"/>
      <c r="AN26" s="263"/>
      <c r="AO26" s="129"/>
      <c r="AP26" s="264"/>
      <c r="AQ26" s="256" t="s">
        <v>126</v>
      </c>
      <c r="AR26" s="304" t="s">
        <v>249</v>
      </c>
      <c r="AS26" s="258"/>
      <c r="AT26" s="259"/>
    </row>
    <row r="27" spans="1:46" s="6" customFormat="1" ht="25.5" x14ac:dyDescent="0.2">
      <c r="A27" s="254" t="s">
        <v>250</v>
      </c>
      <c r="B27" s="252" t="s">
        <v>105</v>
      </c>
      <c r="C27" s="369" t="s">
        <v>251</v>
      </c>
      <c r="D27" s="241" t="s">
        <v>244</v>
      </c>
      <c r="E27" s="241"/>
      <c r="F27" s="242">
        <f>SUM(W27:Y27,AB27:AD27,AG27:AI27,AL27:AN27)</f>
        <v>4</v>
      </c>
      <c r="G27" s="243">
        <f>SUM(AA27,AF27,AK27,AP27)</f>
        <v>5</v>
      </c>
      <c r="H27" s="262"/>
      <c r="I27" s="129"/>
      <c r="J27" s="263"/>
      <c r="K27" s="129"/>
      <c r="L27" s="264"/>
      <c r="M27" s="262"/>
      <c r="N27" s="263"/>
      <c r="O27" s="263"/>
      <c r="P27" s="129"/>
      <c r="Q27" s="264"/>
      <c r="R27" s="262"/>
      <c r="S27" s="129"/>
      <c r="T27" s="263"/>
      <c r="U27" s="129"/>
      <c r="V27" s="264"/>
      <c r="W27" s="262"/>
      <c r="X27" s="129"/>
      <c r="Y27" s="263"/>
      <c r="Z27" s="129"/>
      <c r="AA27" s="264"/>
      <c r="AB27" s="262"/>
      <c r="AC27" s="129"/>
      <c r="AD27" s="378"/>
      <c r="AE27" s="129"/>
      <c r="AF27" s="264"/>
      <c r="AG27" s="262">
        <v>2</v>
      </c>
      <c r="AH27" s="129">
        <v>0</v>
      </c>
      <c r="AI27" s="250">
        <v>2</v>
      </c>
      <c r="AJ27" s="129" t="s">
        <v>30</v>
      </c>
      <c r="AK27" s="264">
        <v>5</v>
      </c>
      <c r="AL27" s="262"/>
      <c r="AM27" s="263"/>
      <c r="AN27" s="263"/>
      <c r="AO27" s="129"/>
      <c r="AP27" s="264"/>
      <c r="AQ27" s="258" t="str">
        <f>A27</f>
        <v>56.</v>
      </c>
      <c r="AR27" s="114" t="s">
        <v>243</v>
      </c>
      <c r="AS27" s="379"/>
      <c r="AT27" s="377"/>
    </row>
    <row r="28" spans="1:46" s="6" customFormat="1" ht="25.5" x14ac:dyDescent="0.2">
      <c r="A28" s="254" t="s">
        <v>252</v>
      </c>
      <c r="B28" s="304" t="s">
        <v>253</v>
      </c>
      <c r="C28" s="362" t="s">
        <v>254</v>
      </c>
      <c r="D28" s="241" t="s">
        <v>65</v>
      </c>
      <c r="E28" s="241" t="s">
        <v>255</v>
      </c>
      <c r="F28" s="283">
        <f>SUM(W28:Y28,AB28:AD28,AG28:AI28,AL28:AN28)</f>
        <v>4</v>
      </c>
      <c r="G28" s="284">
        <f>SUM(AA28,AF28,AK28,AP28)</f>
        <v>5</v>
      </c>
      <c r="H28" s="262"/>
      <c r="I28" s="129"/>
      <c r="J28" s="263"/>
      <c r="K28" s="129"/>
      <c r="L28" s="264"/>
      <c r="M28" s="262"/>
      <c r="N28" s="263"/>
      <c r="O28" s="263"/>
      <c r="P28" s="129"/>
      <c r="Q28" s="264"/>
      <c r="R28" s="262"/>
      <c r="S28" s="129"/>
      <c r="T28" s="263"/>
      <c r="U28" s="129"/>
      <c r="V28" s="264"/>
      <c r="W28" s="262"/>
      <c r="X28" s="129"/>
      <c r="Y28" s="263"/>
      <c r="Z28" s="129"/>
      <c r="AA28" s="264"/>
      <c r="AB28" s="262"/>
      <c r="AC28" s="255"/>
      <c r="AD28" s="305"/>
      <c r="AE28" s="263"/>
      <c r="AF28" s="264"/>
      <c r="AG28" s="262">
        <v>2</v>
      </c>
      <c r="AH28" s="255">
        <v>0</v>
      </c>
      <c r="AI28" s="305">
        <v>2</v>
      </c>
      <c r="AJ28" s="263" t="s">
        <v>30</v>
      </c>
      <c r="AK28" s="264">
        <v>5</v>
      </c>
      <c r="AL28" s="262"/>
      <c r="AM28" s="263"/>
      <c r="AN28" s="263"/>
      <c r="AO28" s="129"/>
      <c r="AP28" s="264"/>
      <c r="AQ28" s="162" t="s">
        <v>134</v>
      </c>
      <c r="AR28" s="252" t="s">
        <v>256</v>
      </c>
      <c r="AS28" s="253"/>
      <c r="AT28" s="306"/>
    </row>
    <row r="29" spans="1:46" s="6" customFormat="1" ht="25.5" x14ac:dyDescent="0.2">
      <c r="A29" s="254" t="s">
        <v>257</v>
      </c>
      <c r="B29" s="380" t="s">
        <v>258</v>
      </c>
      <c r="C29" s="381" t="s">
        <v>259</v>
      </c>
      <c r="D29" s="241" t="s">
        <v>125</v>
      </c>
      <c r="E29" s="241"/>
      <c r="F29" s="242">
        <f>SUM(W29:Y29,AB29:AD29,AG29:AI29,AL29:AN29)</f>
        <v>4</v>
      </c>
      <c r="G29" s="243">
        <f>SUM(AA29,AF29,AK29,AP29)</f>
        <v>5</v>
      </c>
      <c r="H29" s="262"/>
      <c r="I29" s="129"/>
      <c r="J29" s="263"/>
      <c r="K29" s="129"/>
      <c r="L29" s="264"/>
      <c r="M29" s="262"/>
      <c r="N29" s="263"/>
      <c r="O29" s="263"/>
      <c r="P29" s="129"/>
      <c r="Q29" s="264"/>
      <c r="R29" s="262"/>
      <c r="S29" s="129"/>
      <c r="T29" s="263"/>
      <c r="U29" s="129"/>
      <c r="V29" s="264"/>
      <c r="W29" s="262"/>
      <c r="X29" s="129"/>
      <c r="Y29" s="263"/>
      <c r="Z29" s="129"/>
      <c r="AA29" s="264"/>
      <c r="AB29" s="262"/>
      <c r="AC29" s="129"/>
      <c r="AD29" s="250"/>
      <c r="AE29" s="129"/>
      <c r="AF29" s="264"/>
      <c r="AL29" s="262">
        <v>2</v>
      </c>
      <c r="AM29" s="263">
        <v>0</v>
      </c>
      <c r="AN29" s="263">
        <v>2</v>
      </c>
      <c r="AO29" s="129" t="s">
        <v>260</v>
      </c>
      <c r="AP29" s="264">
        <v>5</v>
      </c>
      <c r="AQ29" s="162">
        <v>65</v>
      </c>
      <c r="AR29" s="369" t="s">
        <v>248</v>
      </c>
      <c r="AS29" s="256" t="str">
        <f>A25</f>
        <v>54.</v>
      </c>
      <c r="AT29" s="382" t="str">
        <f>B25</f>
        <v>NKXHT1EBNF</v>
      </c>
    </row>
    <row r="30" spans="1:46" s="6" customFormat="1" ht="16.5" customHeight="1" x14ac:dyDescent="0.2">
      <c r="A30" s="223"/>
      <c r="B30" s="473" t="s">
        <v>261</v>
      </c>
      <c r="C30" s="474"/>
      <c r="D30" s="298"/>
      <c r="E30" s="298"/>
      <c r="F30" s="299">
        <f>SUM(F31:F36)</f>
        <v>19</v>
      </c>
      <c r="G30" s="307">
        <f>SUM(G31:G36)</f>
        <v>25</v>
      </c>
      <c r="H30" s="223">
        <f>SUM(H31:H36)</f>
        <v>0</v>
      </c>
      <c r="I30" s="223">
        <f>SUM(I31:I36)</f>
        <v>0</v>
      </c>
      <c r="J30" s="223">
        <f>SUM(J31:J36)</f>
        <v>0</v>
      </c>
      <c r="K30" s="234"/>
      <c r="L30" s="223">
        <f>SUM(L31:L36)</f>
        <v>0</v>
      </c>
      <c r="M30" s="223">
        <f>SUM(M31:M36)</f>
        <v>0</v>
      </c>
      <c r="N30" s="223">
        <f>SUM(N31:N36)</f>
        <v>0</v>
      </c>
      <c r="O30" s="223">
        <f>SUM(O31:O36)</f>
        <v>0</v>
      </c>
      <c r="P30" s="234"/>
      <c r="Q30" s="223">
        <f>SUM(Q31:Q36)</f>
        <v>0</v>
      </c>
      <c r="R30" s="223">
        <f>SUM(R31:R36)</f>
        <v>0</v>
      </c>
      <c r="S30" s="223">
        <f>SUM(S31:S36)</f>
        <v>0</v>
      </c>
      <c r="T30" s="223">
        <f>SUM(T31:T36)</f>
        <v>0</v>
      </c>
      <c r="U30" s="234"/>
      <c r="V30" s="223">
        <f>SUM(V31:V36)</f>
        <v>0</v>
      </c>
      <c r="W30" s="223">
        <f>SUM(W31:W36)</f>
        <v>0</v>
      </c>
      <c r="X30" s="223">
        <f>SUM(X31:X36)</f>
        <v>0</v>
      </c>
      <c r="Y30" s="223">
        <f>SUM(Y31:Y36)</f>
        <v>0</v>
      </c>
      <c r="Z30" s="234"/>
      <c r="AA30" s="223">
        <f>SUM(AA31:AA36)</f>
        <v>0</v>
      </c>
      <c r="AB30" s="223">
        <f>SUM(AB31:AB36)</f>
        <v>4</v>
      </c>
      <c r="AC30" s="234">
        <f>SUM(AC31:AC36)</f>
        <v>0</v>
      </c>
      <c r="AD30" s="234">
        <f>SUM(AD31:AD36)</f>
        <v>4</v>
      </c>
      <c r="AE30" s="234"/>
      <c r="AF30" s="300">
        <f>SUM(AF31:AF36)</f>
        <v>9</v>
      </c>
      <c r="AG30" s="223">
        <f>SUM(AG31:AG36)</f>
        <v>5</v>
      </c>
      <c r="AH30" s="234">
        <f>SUM(AH31:AH36)</f>
        <v>0</v>
      </c>
      <c r="AI30" s="234">
        <f>SUM(AI31:AI36)</f>
        <v>2</v>
      </c>
      <c r="AJ30" s="234"/>
      <c r="AK30" s="300">
        <f>SUM(AK31:AK36)</f>
        <v>12</v>
      </c>
      <c r="AL30" s="223">
        <f>SUM(AL31:AL36)</f>
        <v>0</v>
      </c>
      <c r="AM30" s="234">
        <f>SUM(AM31:AM36)</f>
        <v>0</v>
      </c>
      <c r="AN30" s="234">
        <f>SUM(AN31:AN36)</f>
        <v>4</v>
      </c>
      <c r="AO30" s="234"/>
      <c r="AP30" s="300">
        <f>SUM(AP32:AP36)</f>
        <v>4</v>
      </c>
      <c r="AQ30" s="236"/>
      <c r="AR30" s="237"/>
      <c r="AS30" s="234"/>
      <c r="AT30" s="301"/>
    </row>
    <row r="31" spans="1:46" s="6" customFormat="1" ht="25.5" x14ac:dyDescent="0.2">
      <c r="A31" s="254" t="s">
        <v>262</v>
      </c>
      <c r="B31" s="240" t="s">
        <v>79</v>
      </c>
      <c r="C31" s="260" t="s">
        <v>263</v>
      </c>
      <c r="D31" s="241" t="s">
        <v>121</v>
      </c>
      <c r="E31" s="241"/>
      <c r="F31" s="242">
        <f t="shared" ref="F31:F36" si="2">SUM(W31:Y31,AB31:AD31,AG31:AI31,AL31:AN31)</f>
        <v>4</v>
      </c>
      <c r="G31" s="243">
        <f t="shared" ref="G31:G36" si="3">SUM(AA31,AF31,AK31,AP31)</f>
        <v>5</v>
      </c>
      <c r="H31" s="262"/>
      <c r="I31" s="263"/>
      <c r="J31" s="263"/>
      <c r="K31" s="129"/>
      <c r="L31" s="264"/>
      <c r="M31" s="262"/>
      <c r="N31" s="129"/>
      <c r="O31" s="263"/>
      <c r="P31" s="129"/>
      <c r="Q31" s="264"/>
      <c r="R31" s="262"/>
      <c r="S31" s="263"/>
      <c r="T31" s="263"/>
      <c r="U31" s="129"/>
      <c r="V31" s="264"/>
      <c r="W31" s="242"/>
      <c r="X31" s="247"/>
      <c r="Y31" s="250"/>
      <c r="Z31" s="247"/>
      <c r="AA31" s="248"/>
      <c r="AB31" s="242">
        <v>2</v>
      </c>
      <c r="AC31" s="247">
        <v>0</v>
      </c>
      <c r="AD31" s="250">
        <v>2</v>
      </c>
      <c r="AE31" s="247" t="s">
        <v>30</v>
      </c>
      <c r="AF31" s="248">
        <v>5</v>
      </c>
      <c r="AG31" s="249"/>
      <c r="AH31" s="247"/>
      <c r="AI31" s="250"/>
      <c r="AJ31" s="247"/>
      <c r="AK31" s="248"/>
      <c r="AL31" s="242"/>
      <c r="AM31" s="250"/>
      <c r="AN31" s="250"/>
      <c r="AO31" s="247"/>
      <c r="AP31" s="264"/>
      <c r="AQ31" s="256" t="s">
        <v>145</v>
      </c>
      <c r="AR31" s="257" t="s">
        <v>128</v>
      </c>
      <c r="AS31" s="258"/>
      <c r="AT31" s="308"/>
    </row>
    <row r="32" spans="1:46" s="6" customFormat="1" x14ac:dyDescent="0.2">
      <c r="A32" s="254" t="s">
        <v>264</v>
      </c>
      <c r="B32" s="240" t="s">
        <v>265</v>
      </c>
      <c r="C32" s="369" t="s">
        <v>266</v>
      </c>
      <c r="D32" s="241" t="s">
        <v>96</v>
      </c>
      <c r="E32" s="241"/>
      <c r="F32" s="242">
        <f t="shared" si="2"/>
        <v>4</v>
      </c>
      <c r="G32" s="243">
        <f t="shared" si="3"/>
        <v>4</v>
      </c>
      <c r="H32" s="262"/>
      <c r="I32" s="263"/>
      <c r="J32" s="263"/>
      <c r="K32" s="129"/>
      <c r="L32" s="264"/>
      <c r="M32" s="262"/>
      <c r="N32" s="129"/>
      <c r="O32" s="263"/>
      <c r="P32" s="129"/>
      <c r="Q32" s="264"/>
      <c r="R32" s="262"/>
      <c r="S32" s="263"/>
      <c r="T32" s="263"/>
      <c r="U32" s="129"/>
      <c r="V32" s="264"/>
      <c r="W32" s="242"/>
      <c r="X32" s="247"/>
      <c r="Y32" s="250"/>
      <c r="Z32" s="247"/>
      <c r="AA32" s="248"/>
      <c r="AB32" s="242">
        <v>2</v>
      </c>
      <c r="AC32" s="247">
        <v>0</v>
      </c>
      <c r="AD32" s="250">
        <v>2</v>
      </c>
      <c r="AE32" s="247" t="s">
        <v>30</v>
      </c>
      <c r="AF32" s="248">
        <v>4</v>
      </c>
      <c r="AG32" s="249"/>
      <c r="AH32" s="247"/>
      <c r="AI32" s="250"/>
      <c r="AJ32" s="247"/>
      <c r="AK32" s="248"/>
      <c r="AL32" s="242"/>
      <c r="AM32" s="250"/>
      <c r="AN32" s="250"/>
      <c r="AO32" s="247"/>
      <c r="AP32" s="264"/>
      <c r="AQ32" s="256" t="s">
        <v>145</v>
      </c>
      <c r="AR32" s="257" t="s">
        <v>128</v>
      </c>
      <c r="AS32" s="258"/>
      <c r="AT32" s="308"/>
    </row>
    <row r="33" spans="1:46" s="6" customFormat="1" x14ac:dyDescent="0.2">
      <c r="A33" s="254" t="s">
        <v>267</v>
      </c>
      <c r="B33" s="240" t="s">
        <v>268</v>
      </c>
      <c r="C33" s="369" t="s">
        <v>269</v>
      </c>
      <c r="D33" s="241" t="s">
        <v>96</v>
      </c>
      <c r="E33" s="241"/>
      <c r="F33" s="242">
        <f t="shared" si="2"/>
        <v>2</v>
      </c>
      <c r="G33" s="243">
        <f t="shared" si="3"/>
        <v>4</v>
      </c>
      <c r="H33" s="262"/>
      <c r="I33" s="263"/>
      <c r="J33" s="263"/>
      <c r="K33" s="129"/>
      <c r="L33" s="264"/>
      <c r="M33" s="262"/>
      <c r="N33" s="129"/>
      <c r="O33" s="263"/>
      <c r="P33" s="129"/>
      <c r="Q33" s="264"/>
      <c r="R33" s="262"/>
      <c r="S33" s="263"/>
      <c r="T33" s="263"/>
      <c r="U33" s="129"/>
      <c r="V33" s="264"/>
      <c r="W33" s="242"/>
      <c r="X33" s="247"/>
      <c r="Y33" s="250"/>
      <c r="Z33" s="247"/>
      <c r="AA33" s="248"/>
      <c r="AB33" s="242"/>
      <c r="AC33" s="247"/>
      <c r="AD33" s="250"/>
      <c r="AE33" s="247"/>
      <c r="AF33" s="248"/>
      <c r="AG33" s="242">
        <v>0</v>
      </c>
      <c r="AH33" s="247">
        <v>0</v>
      </c>
      <c r="AI33" s="250">
        <v>2</v>
      </c>
      <c r="AJ33" s="247" t="s">
        <v>26</v>
      </c>
      <c r="AK33" s="248">
        <v>4</v>
      </c>
      <c r="AL33" s="242"/>
      <c r="AM33" s="250"/>
      <c r="AN33" s="250"/>
      <c r="AO33" s="247"/>
      <c r="AP33" s="264"/>
      <c r="AQ33" s="256" t="str">
        <f>A31</f>
        <v>59.</v>
      </c>
      <c r="AR33" s="257" t="str">
        <f>C31</f>
        <v>Parallel and distributed systems programming</v>
      </c>
      <c r="AS33" s="258"/>
      <c r="AT33" s="308"/>
    </row>
    <row r="34" spans="1:46" s="6" customFormat="1" x14ac:dyDescent="0.2">
      <c r="A34" s="254" t="s">
        <v>270</v>
      </c>
      <c r="B34" s="240" t="s">
        <v>271</v>
      </c>
      <c r="C34" s="369" t="s">
        <v>272</v>
      </c>
      <c r="D34" s="241" t="s">
        <v>100</v>
      </c>
      <c r="E34" s="241"/>
      <c r="F34" s="242">
        <f t="shared" si="2"/>
        <v>3</v>
      </c>
      <c r="G34" s="243">
        <f t="shared" si="3"/>
        <v>4</v>
      </c>
      <c r="H34" s="309"/>
      <c r="I34" s="129"/>
      <c r="J34" s="256"/>
      <c r="K34" s="255"/>
      <c r="L34" s="264"/>
      <c r="M34" s="256"/>
      <c r="N34" s="129"/>
      <c r="O34" s="256"/>
      <c r="P34" s="255"/>
      <c r="Q34" s="264"/>
      <c r="R34" s="256"/>
      <c r="S34" s="129"/>
      <c r="T34" s="256"/>
      <c r="U34" s="255"/>
      <c r="V34" s="264"/>
      <c r="W34" s="242"/>
      <c r="X34" s="247"/>
      <c r="Y34" s="250"/>
      <c r="Z34" s="247"/>
      <c r="AA34" s="248"/>
      <c r="AB34" s="242"/>
      <c r="AC34" s="247"/>
      <c r="AD34" s="250"/>
      <c r="AE34" s="247"/>
      <c r="AF34" s="248"/>
      <c r="AG34" s="242">
        <v>3</v>
      </c>
      <c r="AH34" s="247">
        <v>0</v>
      </c>
      <c r="AI34" s="250">
        <v>0</v>
      </c>
      <c r="AJ34" s="247" t="s">
        <v>26</v>
      </c>
      <c r="AK34" s="248">
        <v>4</v>
      </c>
      <c r="AL34" s="242"/>
      <c r="AM34" s="250"/>
      <c r="AN34" s="250"/>
      <c r="AO34" s="247"/>
      <c r="AP34" s="264"/>
      <c r="AQ34" s="256" t="s">
        <v>114</v>
      </c>
      <c r="AR34" s="257" t="s">
        <v>273</v>
      </c>
      <c r="AS34" s="258"/>
      <c r="AT34" s="308"/>
    </row>
    <row r="35" spans="1:46" s="6" customFormat="1" x14ac:dyDescent="0.2">
      <c r="A35" s="254" t="s">
        <v>274</v>
      </c>
      <c r="B35" s="240" t="s">
        <v>275</v>
      </c>
      <c r="C35" s="369" t="s">
        <v>276</v>
      </c>
      <c r="D35" s="241" t="s">
        <v>277</v>
      </c>
      <c r="E35" s="241"/>
      <c r="F35" s="242">
        <f t="shared" si="2"/>
        <v>2</v>
      </c>
      <c r="G35" s="243">
        <f t="shared" si="3"/>
        <v>4</v>
      </c>
      <c r="H35" s="309"/>
      <c r="I35" s="129"/>
      <c r="J35" s="256"/>
      <c r="K35" s="255"/>
      <c r="L35" s="264"/>
      <c r="M35" s="256"/>
      <c r="N35" s="129"/>
      <c r="O35" s="256"/>
      <c r="P35" s="255"/>
      <c r="Q35" s="264"/>
      <c r="R35" s="256"/>
      <c r="S35" s="129"/>
      <c r="T35" s="256"/>
      <c r="U35" s="255"/>
      <c r="V35" s="264"/>
      <c r="W35" s="242"/>
      <c r="X35" s="247"/>
      <c r="Y35" s="250"/>
      <c r="Z35" s="247"/>
      <c r="AA35" s="248"/>
      <c r="AB35" s="242"/>
      <c r="AC35" s="247"/>
      <c r="AD35" s="250"/>
      <c r="AE35" s="247"/>
      <c r="AF35" s="248"/>
      <c r="AG35" s="242">
        <v>2</v>
      </c>
      <c r="AH35" s="247">
        <v>0</v>
      </c>
      <c r="AI35" s="250">
        <v>0</v>
      </c>
      <c r="AJ35" s="247" t="s">
        <v>30</v>
      </c>
      <c r="AK35" s="248">
        <v>4</v>
      </c>
      <c r="AL35" s="242"/>
      <c r="AM35" s="250"/>
      <c r="AN35" s="250"/>
      <c r="AO35" s="247"/>
      <c r="AP35" s="264"/>
      <c r="AQ35" s="256" t="s">
        <v>114</v>
      </c>
      <c r="AR35" s="257" t="s">
        <v>273</v>
      </c>
      <c r="AS35" s="258"/>
      <c r="AT35" s="308"/>
    </row>
    <row r="36" spans="1:46" s="6" customFormat="1" x14ac:dyDescent="0.2">
      <c r="A36" s="310" t="s">
        <v>278</v>
      </c>
      <c r="B36" s="311" t="s">
        <v>279</v>
      </c>
      <c r="C36" s="383" t="s">
        <v>280</v>
      </c>
      <c r="D36" s="312" t="s">
        <v>281</v>
      </c>
      <c r="E36" s="312"/>
      <c r="F36" s="201">
        <f t="shared" si="2"/>
        <v>4</v>
      </c>
      <c r="G36" s="313">
        <f t="shared" si="3"/>
        <v>4</v>
      </c>
      <c r="H36" s="314"/>
      <c r="I36" s="315"/>
      <c r="J36" s="316"/>
      <c r="K36" s="317"/>
      <c r="L36" s="318"/>
      <c r="M36" s="316"/>
      <c r="N36" s="315"/>
      <c r="O36" s="316"/>
      <c r="P36" s="317"/>
      <c r="Q36" s="318"/>
      <c r="R36" s="316"/>
      <c r="S36" s="315"/>
      <c r="T36" s="316"/>
      <c r="U36" s="317"/>
      <c r="V36" s="318"/>
      <c r="W36" s="316"/>
      <c r="X36" s="315"/>
      <c r="Y36" s="319"/>
      <c r="Z36" s="317"/>
      <c r="AA36" s="318"/>
      <c r="AB36" s="316"/>
      <c r="AC36" s="315"/>
      <c r="AD36" s="316"/>
      <c r="AE36" s="317"/>
      <c r="AF36" s="318"/>
      <c r="AG36" s="314"/>
      <c r="AH36" s="315"/>
      <c r="AI36" s="316"/>
      <c r="AJ36" s="317"/>
      <c r="AK36" s="318"/>
      <c r="AL36" s="314">
        <v>0</v>
      </c>
      <c r="AM36" s="315">
        <v>0</v>
      </c>
      <c r="AN36" s="316">
        <v>4</v>
      </c>
      <c r="AO36" s="317" t="s">
        <v>26</v>
      </c>
      <c r="AP36" s="318">
        <v>4</v>
      </c>
      <c r="AQ36" s="356" t="s">
        <v>111</v>
      </c>
      <c r="AR36" s="411" t="s">
        <v>110</v>
      </c>
      <c r="AS36" s="320"/>
      <c r="AT36" s="321"/>
    </row>
    <row r="37" spans="1:46" s="6" customFormat="1" x14ac:dyDescent="0.2">
      <c r="A37" s="1" t="s">
        <v>155</v>
      </c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S37" s="162"/>
    </row>
    <row r="38" spans="1:46" s="6" customFormat="1" ht="30.75" customHeight="1" x14ac:dyDescent="0.2">
      <c r="A38" s="475" t="s">
        <v>282</v>
      </c>
      <c r="B38" s="476"/>
      <c r="C38" s="476"/>
      <c r="D38" s="476"/>
      <c r="E38" s="476"/>
      <c r="F38" s="476"/>
      <c r="G38" s="476"/>
      <c r="H38" s="476"/>
      <c r="I38" s="476"/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476"/>
      <c r="U38" s="476"/>
      <c r="V38" s="476"/>
      <c r="W38" s="476"/>
      <c r="X38" s="476"/>
      <c r="Y38" s="476"/>
      <c r="Z38" s="476"/>
      <c r="AA38" s="476"/>
      <c r="AB38" s="476"/>
      <c r="AC38" s="476"/>
      <c r="AD38" s="476"/>
      <c r="AE38" s="476"/>
      <c r="AF38" s="476"/>
      <c r="AG38" s="476"/>
      <c r="AH38" s="476"/>
      <c r="AI38" s="476"/>
      <c r="AJ38" s="476"/>
      <c r="AK38" s="476"/>
      <c r="AL38" s="476"/>
      <c r="AM38" s="476"/>
      <c r="AN38" s="476"/>
      <c r="AO38" s="476"/>
      <c r="AP38" s="476"/>
      <c r="AQ38" s="476"/>
      <c r="AR38" s="476"/>
      <c r="AS38" s="476"/>
      <c r="AT38" s="476"/>
    </row>
    <row r="39" spans="1:46" s="6" customFormat="1" ht="14.25" customHeight="1" x14ac:dyDescent="0.2">
      <c r="A39" s="451" t="s">
        <v>283</v>
      </c>
      <c r="B39" s="451"/>
      <c r="C39" s="451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</row>
    <row r="40" spans="1:46" s="6" customFormat="1" x14ac:dyDescent="0.2">
      <c r="A40" s="6" t="s">
        <v>284</v>
      </c>
      <c r="B40" s="164"/>
      <c r="C40" s="165"/>
      <c r="D40" s="165"/>
      <c r="E40" s="294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S40" s="162"/>
    </row>
    <row r="41" spans="1:46" s="6" customFormat="1" x14ac:dyDescent="0.2">
      <c r="A41" s="363"/>
      <c r="B41" s="164"/>
      <c r="C41" s="165"/>
      <c r="D41" s="165"/>
      <c r="E41" s="294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S41" s="162"/>
    </row>
    <row r="42" spans="1:46" s="6" customFormat="1" x14ac:dyDescent="0.2">
      <c r="B42" s="164"/>
      <c r="C42" s="165"/>
      <c r="D42" s="165"/>
      <c r="E42" s="294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S42" s="162"/>
    </row>
    <row r="43" spans="1:46" s="6" customFormat="1" x14ac:dyDescent="0.2">
      <c r="B43" s="164"/>
      <c r="C43" s="165"/>
      <c r="D43" s="165"/>
      <c r="E43" s="294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S43" s="162"/>
    </row>
    <row r="44" spans="1:46" s="6" customFormat="1" ht="13.5" thickBot="1" x14ac:dyDescent="0.25">
      <c r="A44" s="455" t="s">
        <v>285</v>
      </c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5"/>
      <c r="V44" s="455"/>
      <c r="W44" s="455"/>
      <c r="X44" s="455"/>
      <c r="Y44" s="455"/>
      <c r="Z44" s="455"/>
      <c r="AA44" s="455"/>
      <c r="AB44" s="455"/>
      <c r="AC44" s="455"/>
      <c r="AD44" s="455"/>
      <c r="AE44" s="455"/>
      <c r="AF44" s="455"/>
      <c r="AG44" s="455"/>
      <c r="AH44" s="455"/>
      <c r="AI44" s="455"/>
      <c r="AJ44" s="455"/>
      <c r="AK44" s="455"/>
      <c r="AL44" s="455"/>
      <c r="AM44" s="455"/>
      <c r="AN44" s="455"/>
      <c r="AO44" s="455"/>
      <c r="AP44" s="455"/>
      <c r="AQ44" s="455"/>
      <c r="AR44" s="455"/>
      <c r="AS44" s="455"/>
      <c r="AT44" s="455"/>
    </row>
    <row r="45" spans="1:46" s="6" customFormat="1" ht="12.75" customHeight="1" x14ac:dyDescent="0.2">
      <c r="A45" s="181"/>
      <c r="B45" s="182" t="s">
        <v>3</v>
      </c>
      <c r="C45" s="183" t="s">
        <v>156</v>
      </c>
      <c r="D45" s="184" t="s">
        <v>5</v>
      </c>
      <c r="E45" s="185" t="s">
        <v>197</v>
      </c>
      <c r="F45" s="186" t="s">
        <v>198</v>
      </c>
      <c r="G45" s="187" t="s">
        <v>180</v>
      </c>
      <c r="H45" s="188" t="s">
        <v>8</v>
      </c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90"/>
      <c r="AM45" s="190"/>
      <c r="AN45" s="190"/>
      <c r="AO45" s="191"/>
      <c r="AP45" s="192"/>
      <c r="AQ45" s="193"/>
      <c r="AR45" s="194" t="s">
        <v>9</v>
      </c>
      <c r="AS45" s="194"/>
      <c r="AT45" s="195" t="s">
        <v>9</v>
      </c>
    </row>
    <row r="46" spans="1:46" s="6" customFormat="1" ht="13.5" thickBot="1" x14ac:dyDescent="0.25">
      <c r="A46" s="196"/>
      <c r="B46" s="197"/>
      <c r="C46" s="198"/>
      <c r="D46" s="199"/>
      <c r="E46" s="200"/>
      <c r="F46" s="201" t="s">
        <v>199</v>
      </c>
      <c r="G46" s="202"/>
      <c r="H46" s="203"/>
      <c r="I46" s="204"/>
      <c r="J46" s="204" t="s">
        <v>10</v>
      </c>
      <c r="K46" s="204"/>
      <c r="L46" s="205"/>
      <c r="M46" s="204"/>
      <c r="N46" s="204"/>
      <c r="O46" s="204" t="s">
        <v>11</v>
      </c>
      <c r="P46" s="204"/>
      <c r="Q46" s="205"/>
      <c r="R46" s="204"/>
      <c r="S46" s="204"/>
      <c r="T46" s="204" t="s">
        <v>12</v>
      </c>
      <c r="U46" s="204"/>
      <c r="V46" s="205"/>
      <c r="W46" s="204"/>
      <c r="X46" s="204"/>
      <c r="Y46" s="204" t="s">
        <v>13</v>
      </c>
      <c r="Z46" s="204"/>
      <c r="AA46" s="205"/>
      <c r="AB46" s="204"/>
      <c r="AC46" s="204"/>
      <c r="AD46" s="204" t="s">
        <v>14</v>
      </c>
      <c r="AE46" s="204"/>
      <c r="AF46" s="205"/>
      <c r="AG46" s="203"/>
      <c r="AH46" s="204"/>
      <c r="AI46" s="204" t="s">
        <v>15</v>
      </c>
      <c r="AJ46" s="204"/>
      <c r="AK46" s="206"/>
      <c r="AL46" s="203"/>
      <c r="AM46" s="204"/>
      <c r="AN46" s="204" t="s">
        <v>16</v>
      </c>
      <c r="AO46" s="204"/>
      <c r="AP46" s="205"/>
      <c r="AQ46" s="207"/>
      <c r="AR46" s="208"/>
      <c r="AS46" s="208"/>
      <c r="AT46" s="209"/>
    </row>
    <row r="47" spans="1:46" s="6" customFormat="1" x14ac:dyDescent="0.2">
      <c r="A47" s="210"/>
      <c r="B47" s="211"/>
      <c r="C47" s="212"/>
      <c r="D47" s="213"/>
      <c r="E47" s="213"/>
      <c r="F47" s="214"/>
      <c r="G47" s="215"/>
      <c r="H47" s="216" t="s">
        <v>17</v>
      </c>
      <c r="I47" s="217" t="s">
        <v>18</v>
      </c>
      <c r="J47" s="217" t="s">
        <v>19</v>
      </c>
      <c r="K47" s="217" t="s">
        <v>20</v>
      </c>
      <c r="L47" s="218" t="s">
        <v>21</v>
      </c>
      <c r="M47" s="216" t="s">
        <v>17</v>
      </c>
      <c r="N47" s="217" t="s">
        <v>18</v>
      </c>
      <c r="O47" s="217" t="s">
        <v>19</v>
      </c>
      <c r="P47" s="217" t="s">
        <v>20</v>
      </c>
      <c r="Q47" s="218" t="s">
        <v>21</v>
      </c>
      <c r="R47" s="216" t="s">
        <v>17</v>
      </c>
      <c r="S47" s="217" t="s">
        <v>18</v>
      </c>
      <c r="T47" s="217" t="s">
        <v>19</v>
      </c>
      <c r="U47" s="217" t="s">
        <v>20</v>
      </c>
      <c r="V47" s="218" t="s">
        <v>21</v>
      </c>
      <c r="W47" s="216" t="s">
        <v>17</v>
      </c>
      <c r="X47" s="217" t="s">
        <v>18</v>
      </c>
      <c r="Y47" s="217" t="s">
        <v>19</v>
      </c>
      <c r="Z47" s="217" t="s">
        <v>20</v>
      </c>
      <c r="AA47" s="218" t="s">
        <v>21</v>
      </c>
      <c r="AB47" s="216" t="s">
        <v>17</v>
      </c>
      <c r="AC47" s="217" t="s">
        <v>18</v>
      </c>
      <c r="AD47" s="217" t="s">
        <v>19</v>
      </c>
      <c r="AE47" s="217" t="s">
        <v>20</v>
      </c>
      <c r="AF47" s="218" t="s">
        <v>21</v>
      </c>
      <c r="AG47" s="216" t="s">
        <v>17</v>
      </c>
      <c r="AH47" s="217" t="s">
        <v>18</v>
      </c>
      <c r="AI47" s="217" t="s">
        <v>19</v>
      </c>
      <c r="AJ47" s="217" t="s">
        <v>20</v>
      </c>
      <c r="AK47" s="218" t="s">
        <v>21</v>
      </c>
      <c r="AL47" s="216" t="s">
        <v>17</v>
      </c>
      <c r="AM47" s="217" t="s">
        <v>18</v>
      </c>
      <c r="AN47" s="217" t="s">
        <v>19</v>
      </c>
      <c r="AO47" s="217" t="s">
        <v>20</v>
      </c>
      <c r="AP47" s="218" t="s">
        <v>21</v>
      </c>
      <c r="AQ47" s="219"/>
      <c r="AR47" s="220" t="s">
        <v>3</v>
      </c>
      <c r="AS47" s="221"/>
      <c r="AT47" s="222" t="s">
        <v>3</v>
      </c>
    </row>
    <row r="48" spans="1:46" s="6" customFormat="1" ht="13.15" customHeight="1" x14ac:dyDescent="0.2">
      <c r="A48" s="223"/>
      <c r="B48" s="483" t="s">
        <v>286</v>
      </c>
      <c r="C48" s="482"/>
      <c r="D48" s="225"/>
      <c r="E48" s="225"/>
      <c r="F48" s="226"/>
      <c r="G48" s="227"/>
      <c r="H48" s="228"/>
      <c r="I48" s="228"/>
      <c r="J48" s="228"/>
      <c r="K48" s="228"/>
      <c r="L48" s="229"/>
      <c r="M48" s="228"/>
      <c r="N48" s="228"/>
      <c r="O48" s="228"/>
      <c r="P48" s="228"/>
      <c r="Q48" s="229"/>
      <c r="R48" s="228"/>
      <c r="S48" s="228"/>
      <c r="T48" s="228"/>
      <c r="U48" s="228"/>
      <c r="V48" s="229"/>
      <c r="W48" s="228"/>
      <c r="X48" s="228"/>
      <c r="Y48" s="228"/>
      <c r="Z48" s="228"/>
      <c r="AA48" s="229"/>
      <c r="AB48" s="228"/>
      <c r="AC48" s="228"/>
      <c r="AD48" s="228"/>
      <c r="AE48" s="228"/>
      <c r="AF48" s="229"/>
      <c r="AG48" s="228"/>
      <c r="AH48" s="228"/>
      <c r="AI48" s="228"/>
      <c r="AJ48" s="228"/>
      <c r="AK48" s="229"/>
      <c r="AL48" s="228"/>
      <c r="AM48" s="228"/>
      <c r="AN48" s="228"/>
      <c r="AO48" s="228"/>
      <c r="AP48" s="229"/>
      <c r="AQ48" s="230"/>
      <c r="AR48" s="231"/>
      <c r="AS48" s="232"/>
      <c r="AT48" s="233"/>
    </row>
    <row r="49" spans="1:46" s="6" customFormat="1" ht="12.75" customHeight="1" x14ac:dyDescent="0.2">
      <c r="A49" s="223"/>
      <c r="B49" s="484" t="s">
        <v>287</v>
      </c>
      <c r="C49" s="485"/>
      <c r="D49" s="225"/>
      <c r="E49" s="225"/>
      <c r="F49" s="234">
        <f>SUM(F50:F54)</f>
        <v>18</v>
      </c>
      <c r="G49" s="235">
        <f>SUM(G50:G54)</f>
        <v>25</v>
      </c>
      <c r="H49" s="223">
        <f>SUM(H50:H54)</f>
        <v>0</v>
      </c>
      <c r="I49" s="223">
        <f>SUM(I50:I54)</f>
        <v>0</v>
      </c>
      <c r="J49" s="223">
        <f>SUM(J50:J54)</f>
        <v>0</v>
      </c>
      <c r="K49" s="234"/>
      <c r="L49" s="223">
        <f>SUM(L50:L54)</f>
        <v>0</v>
      </c>
      <c r="M49" s="223">
        <f>SUM(M50:M54)</f>
        <v>0</v>
      </c>
      <c r="N49" s="223">
        <f>SUM(N50:N54)</f>
        <v>0</v>
      </c>
      <c r="O49" s="223">
        <f>SUM(O50:O54)</f>
        <v>0</v>
      </c>
      <c r="P49" s="234"/>
      <c r="Q49" s="223">
        <f>SUM(Q50:Q54)</f>
        <v>0</v>
      </c>
      <c r="R49" s="223">
        <f>SUM(R50:R54)</f>
        <v>0</v>
      </c>
      <c r="S49" s="223">
        <f>SUM(S50:S54)</f>
        <v>0</v>
      </c>
      <c r="T49" s="223">
        <f>SUM(T50:T54)</f>
        <v>0</v>
      </c>
      <c r="U49" s="234"/>
      <c r="V49" s="223">
        <f>SUM(V50:V54)</f>
        <v>0</v>
      </c>
      <c r="W49" s="223">
        <f>SUM(W50:W54)</f>
        <v>0</v>
      </c>
      <c r="X49" s="223">
        <f>SUM(X50:X54)</f>
        <v>0</v>
      </c>
      <c r="Y49" s="223">
        <f>SUM(Y50:Y54)</f>
        <v>0</v>
      </c>
      <c r="Z49" s="234"/>
      <c r="AA49" s="223">
        <f>SUM(AA50:AA54)</f>
        <v>0</v>
      </c>
      <c r="AB49" s="223">
        <f>SUM(AB50:AB54)</f>
        <v>4</v>
      </c>
      <c r="AC49" s="223">
        <f>SUM(AC50:AC54)</f>
        <v>0</v>
      </c>
      <c r="AD49" s="223">
        <f>SUM(AD50:AD54)</f>
        <v>3</v>
      </c>
      <c r="AE49" s="234"/>
      <c r="AF49" s="223">
        <f>SUM(AF50:AF54)</f>
        <v>10</v>
      </c>
      <c r="AG49" s="223">
        <f>SUM(AG50:AG54)</f>
        <v>3</v>
      </c>
      <c r="AH49" s="223">
        <f>SUM(AH50:AH54)</f>
        <v>0</v>
      </c>
      <c r="AI49" s="223">
        <f>SUM(AI50:AI54)</f>
        <v>4</v>
      </c>
      <c r="AJ49" s="234"/>
      <c r="AK49" s="223">
        <f>SUM(AK50:AK54)</f>
        <v>10</v>
      </c>
      <c r="AL49" s="223">
        <f>SUM(AL50:AL54)</f>
        <v>1</v>
      </c>
      <c r="AM49" s="223">
        <f>SUM(AM50:AM54)</f>
        <v>0</v>
      </c>
      <c r="AN49" s="223">
        <f>SUM(AN50:AN54)</f>
        <v>3</v>
      </c>
      <c r="AO49" s="234"/>
      <c r="AP49" s="223">
        <f>SUM(AP50:AP54)</f>
        <v>5</v>
      </c>
      <c r="AQ49" s="236"/>
      <c r="AR49" s="237"/>
      <c r="AS49" s="234"/>
      <c r="AT49" s="238"/>
    </row>
    <row r="50" spans="1:46" s="6" customFormat="1" ht="25.5" x14ac:dyDescent="0.2">
      <c r="A50" s="322" t="s">
        <v>288</v>
      </c>
      <c r="B50" s="412" t="s">
        <v>238</v>
      </c>
      <c r="C50" s="296" t="s">
        <v>232</v>
      </c>
      <c r="D50" s="297" t="s">
        <v>289</v>
      </c>
      <c r="E50" s="297" t="s">
        <v>239</v>
      </c>
      <c r="F50" s="242">
        <f>SUM(W50:Y50,AB50:AD50,AG50:AI50,AL50:AN50)</f>
        <v>4</v>
      </c>
      <c r="G50" s="243">
        <f>SUM(AA50,AF50,AK50,AP50)</f>
        <v>5</v>
      </c>
      <c r="H50" s="323"/>
      <c r="I50" s="324"/>
      <c r="J50" s="325"/>
      <c r="K50" s="326"/>
      <c r="L50" s="327"/>
      <c r="M50" s="328"/>
      <c r="N50" s="325"/>
      <c r="O50" s="329"/>
      <c r="P50" s="326"/>
      <c r="Q50" s="327"/>
      <c r="R50" s="323"/>
      <c r="S50" s="326"/>
      <c r="T50" s="329"/>
      <c r="U50" s="326"/>
      <c r="V50" s="327"/>
      <c r="W50" s="323"/>
      <c r="X50" s="326"/>
      <c r="Y50" s="329"/>
      <c r="Z50" s="326"/>
      <c r="AA50" s="327"/>
      <c r="AB50" s="323">
        <v>2</v>
      </c>
      <c r="AC50" s="330">
        <v>0</v>
      </c>
      <c r="AD50" s="331">
        <v>2</v>
      </c>
      <c r="AE50" s="330" t="s">
        <v>26</v>
      </c>
      <c r="AF50" s="332">
        <v>5</v>
      </c>
      <c r="AG50" s="328"/>
      <c r="AH50" s="326"/>
      <c r="AI50" s="329"/>
      <c r="AJ50" s="326"/>
      <c r="AK50" s="327"/>
      <c r="AL50" s="323"/>
      <c r="AM50" s="329"/>
      <c r="AN50" s="329"/>
      <c r="AO50" s="326"/>
      <c r="AP50" s="327"/>
      <c r="AQ50" s="256"/>
      <c r="AR50" s="290" t="s">
        <v>224</v>
      </c>
      <c r="AS50" s="258"/>
      <c r="AT50" s="259"/>
    </row>
    <row r="51" spans="1:46" s="6" customFormat="1" ht="38.25" x14ac:dyDescent="0.2">
      <c r="A51" s="322" t="s">
        <v>290</v>
      </c>
      <c r="B51" s="412" t="s">
        <v>291</v>
      </c>
      <c r="C51" s="296" t="s">
        <v>292</v>
      </c>
      <c r="D51" s="333" t="s">
        <v>293</v>
      </c>
      <c r="E51" s="333" t="s">
        <v>294</v>
      </c>
      <c r="F51" s="242">
        <f>SUM(W51:Y51,AB51:AD51,AG51:AI51,AL51:AN51)</f>
        <v>3</v>
      </c>
      <c r="G51" s="243">
        <f>SUM(AA51,AF51,AK51,AP51)</f>
        <v>5</v>
      </c>
      <c r="H51" s="334"/>
      <c r="I51" s="335"/>
      <c r="J51" s="336"/>
      <c r="K51" s="335"/>
      <c r="L51" s="337"/>
      <c r="M51" s="334"/>
      <c r="N51" s="336"/>
      <c r="O51" s="336"/>
      <c r="P51" s="335"/>
      <c r="Q51" s="337"/>
      <c r="R51" s="334"/>
      <c r="S51" s="335"/>
      <c r="T51" s="336"/>
      <c r="U51" s="335"/>
      <c r="V51" s="337"/>
      <c r="W51" s="334"/>
      <c r="X51" s="335"/>
      <c r="Y51" s="336"/>
      <c r="Z51" s="335"/>
      <c r="AA51" s="337"/>
      <c r="AB51" s="334">
        <v>2</v>
      </c>
      <c r="AC51" s="335">
        <v>0</v>
      </c>
      <c r="AD51" s="336">
        <v>1</v>
      </c>
      <c r="AE51" s="335" t="s">
        <v>26</v>
      </c>
      <c r="AF51" s="337">
        <v>5</v>
      </c>
      <c r="AG51" s="334"/>
      <c r="AH51" s="335"/>
      <c r="AI51" s="336"/>
      <c r="AJ51" s="335"/>
      <c r="AK51" s="337"/>
      <c r="AL51" s="334"/>
      <c r="AM51" s="336"/>
      <c r="AN51" s="336"/>
      <c r="AO51" s="335"/>
      <c r="AP51" s="337"/>
      <c r="AQ51" s="256"/>
      <c r="AR51" s="240" t="s">
        <v>128</v>
      </c>
      <c r="AS51" s="258"/>
      <c r="AT51" s="259"/>
    </row>
    <row r="52" spans="1:46" s="6" customFormat="1" ht="25.5" x14ac:dyDescent="0.2">
      <c r="A52" s="338" t="s">
        <v>295</v>
      </c>
      <c r="B52" s="412" t="s">
        <v>296</v>
      </c>
      <c r="C52" s="296" t="s">
        <v>297</v>
      </c>
      <c r="D52" s="333" t="s">
        <v>211</v>
      </c>
      <c r="E52" s="333" t="s">
        <v>298</v>
      </c>
      <c r="F52" s="242">
        <f>SUM(W52:Y52,AB52:AD52,AG52:AI52,AL52:AN52)</f>
        <v>4</v>
      </c>
      <c r="G52" s="243">
        <f>SUM(AA52,AF52,AK52,AP52)</f>
        <v>5</v>
      </c>
      <c r="H52" s="334"/>
      <c r="I52" s="335"/>
      <c r="J52" s="336"/>
      <c r="K52" s="335"/>
      <c r="L52" s="337"/>
      <c r="M52" s="334"/>
      <c r="N52" s="336"/>
      <c r="O52" s="336"/>
      <c r="P52" s="335"/>
      <c r="Q52" s="337"/>
      <c r="R52" s="334"/>
      <c r="S52" s="335"/>
      <c r="T52" s="336"/>
      <c r="U52" s="335"/>
      <c r="V52" s="337"/>
      <c r="W52" s="334"/>
      <c r="X52" s="335"/>
      <c r="Y52" s="336"/>
      <c r="Z52" s="335"/>
      <c r="AA52" s="337"/>
      <c r="AB52" s="334"/>
      <c r="AC52" s="335"/>
      <c r="AD52" s="336"/>
      <c r="AE52" s="335"/>
      <c r="AF52" s="337"/>
      <c r="AG52" s="334"/>
      <c r="AH52" s="335"/>
      <c r="AI52" s="336"/>
      <c r="AJ52" s="335"/>
      <c r="AK52" s="337"/>
      <c r="AL52" s="339">
        <v>1</v>
      </c>
      <c r="AM52" s="335">
        <v>0</v>
      </c>
      <c r="AN52" s="340">
        <v>3</v>
      </c>
      <c r="AO52" s="341" t="s">
        <v>26</v>
      </c>
      <c r="AP52" s="342">
        <v>5</v>
      </c>
      <c r="AQ52" s="256"/>
      <c r="AR52" s="240" t="s">
        <v>299</v>
      </c>
      <c r="AS52" s="258"/>
      <c r="AT52" s="259"/>
    </row>
    <row r="53" spans="1:46" s="6" customFormat="1" x14ac:dyDescent="0.2">
      <c r="A53" s="322" t="s">
        <v>300</v>
      </c>
      <c r="B53" s="412" t="s">
        <v>301</v>
      </c>
      <c r="C53" s="296" t="s">
        <v>302</v>
      </c>
      <c r="D53" s="333" t="s">
        <v>121</v>
      </c>
      <c r="E53" s="333" t="s">
        <v>303</v>
      </c>
      <c r="F53" s="242">
        <f>SUM(W53:Y53,AB53:AD53,AG53:AI53,AL53:AN53)</f>
        <v>3</v>
      </c>
      <c r="G53" s="243">
        <f>SUM(AA53,AF53,AK53,AP53)</f>
        <v>5</v>
      </c>
      <c r="H53" s="334"/>
      <c r="I53" s="335"/>
      <c r="J53" s="336"/>
      <c r="K53" s="335"/>
      <c r="L53" s="337"/>
      <c r="M53" s="334"/>
      <c r="N53" s="336"/>
      <c r="O53" s="336"/>
      <c r="P53" s="335"/>
      <c r="Q53" s="337"/>
      <c r="R53" s="334"/>
      <c r="S53" s="335"/>
      <c r="T53" s="336"/>
      <c r="U53" s="335"/>
      <c r="V53" s="337"/>
      <c r="W53" s="334"/>
      <c r="X53" s="335"/>
      <c r="Y53" s="336"/>
      <c r="Z53" s="335"/>
      <c r="AA53" s="337"/>
      <c r="AB53" s="334"/>
      <c r="AC53" s="335"/>
      <c r="AD53" s="336"/>
      <c r="AE53" s="335"/>
      <c r="AF53" s="337"/>
      <c r="AG53" s="339">
        <v>1</v>
      </c>
      <c r="AH53" s="341">
        <v>0</v>
      </c>
      <c r="AI53" s="340">
        <v>2</v>
      </c>
      <c r="AJ53" s="341" t="s">
        <v>26</v>
      </c>
      <c r="AK53" s="342">
        <v>5</v>
      </c>
      <c r="AL53" s="334"/>
      <c r="AM53" s="336"/>
      <c r="AN53" s="336"/>
      <c r="AO53" s="335"/>
      <c r="AP53" s="337"/>
      <c r="AQ53" s="266"/>
      <c r="AR53" s="265" t="s">
        <v>304</v>
      </c>
      <c r="AS53" s="267"/>
      <c r="AT53" s="268"/>
    </row>
    <row r="54" spans="1:46" s="6" customFormat="1" ht="25.5" x14ac:dyDescent="0.2">
      <c r="A54" s="343" t="s">
        <v>305</v>
      </c>
      <c r="B54" s="413" t="s">
        <v>306</v>
      </c>
      <c r="C54" s="384" t="s">
        <v>230</v>
      </c>
      <c r="D54" s="344" t="s">
        <v>125</v>
      </c>
      <c r="E54" s="344" t="s">
        <v>231</v>
      </c>
      <c r="F54" s="345">
        <f>SUM(W54:Y54,AB54:AD54,AG54:AI54,AL54:AN54)</f>
        <v>4</v>
      </c>
      <c r="G54" s="346">
        <f>SUM(AA54,AF54,AK54,AP54)</f>
        <v>5</v>
      </c>
      <c r="H54" s="347"/>
      <c r="I54" s="348"/>
      <c r="J54" s="349"/>
      <c r="K54" s="348"/>
      <c r="L54" s="350"/>
      <c r="M54" s="347"/>
      <c r="N54" s="349"/>
      <c r="O54" s="349"/>
      <c r="P54" s="348"/>
      <c r="Q54" s="350"/>
      <c r="R54" s="347"/>
      <c r="S54" s="348"/>
      <c r="T54" s="349"/>
      <c r="U54" s="348"/>
      <c r="V54" s="350"/>
      <c r="W54" s="347"/>
      <c r="X54" s="348"/>
      <c r="Y54" s="349"/>
      <c r="Z54" s="348"/>
      <c r="AA54" s="350"/>
      <c r="AB54" s="349"/>
      <c r="AC54" s="349"/>
      <c r="AD54" s="349"/>
      <c r="AE54" s="349"/>
      <c r="AF54" s="351"/>
      <c r="AG54" s="352">
        <v>2</v>
      </c>
      <c r="AH54" s="349">
        <v>0</v>
      </c>
      <c r="AI54" s="353">
        <v>2</v>
      </c>
      <c r="AJ54" s="354" t="s">
        <v>30</v>
      </c>
      <c r="AK54" s="355">
        <v>5</v>
      </c>
      <c r="AL54" s="347"/>
      <c r="AM54" s="349"/>
      <c r="AN54" s="349"/>
      <c r="AO54" s="348"/>
      <c r="AP54" s="350"/>
      <c r="AQ54" s="356"/>
      <c r="AR54" s="357" t="s">
        <v>232</v>
      </c>
      <c r="AS54" s="358"/>
      <c r="AT54" s="359"/>
    </row>
    <row r="55" spans="1:46" s="6" customFormat="1" x14ac:dyDescent="0.2">
      <c r="A55" s="385" t="s">
        <v>155</v>
      </c>
      <c r="B55" s="385"/>
      <c r="C55" s="385"/>
      <c r="D55" s="385"/>
      <c r="E55" s="385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385"/>
      <c r="AS55" s="177"/>
      <c r="AT55" s="385"/>
    </row>
    <row r="56" spans="1:46" s="6" customFormat="1" ht="14.25" customHeight="1" x14ac:dyDescent="0.2">
      <c r="A56" s="486" t="s">
        <v>282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  <c r="AB56" s="487"/>
      <c r="AC56" s="487"/>
      <c r="AD56" s="487"/>
      <c r="AE56" s="487"/>
      <c r="AF56" s="487"/>
      <c r="AG56" s="487"/>
      <c r="AH56" s="487"/>
      <c r="AI56" s="487"/>
      <c r="AJ56" s="487"/>
      <c r="AK56" s="487"/>
      <c r="AL56" s="487"/>
      <c r="AM56" s="487"/>
      <c r="AN56" s="487"/>
      <c r="AO56" s="487"/>
      <c r="AP56" s="487"/>
      <c r="AQ56" s="487"/>
      <c r="AR56" s="487"/>
      <c r="AS56" s="487"/>
      <c r="AT56" s="487"/>
    </row>
    <row r="57" spans="1:46" s="6" customFormat="1" ht="14.25" customHeight="1" x14ac:dyDescent="0.2">
      <c r="A57" s="488" t="s">
        <v>307</v>
      </c>
      <c r="B57" s="488"/>
      <c r="C57" s="488"/>
      <c r="D57" s="488"/>
      <c r="E57" s="488"/>
      <c r="F57" s="488"/>
      <c r="G57" s="488"/>
      <c r="H57" s="488"/>
      <c r="I57" s="488"/>
      <c r="J57" s="488"/>
      <c r="K57" s="488"/>
      <c r="L57" s="488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8"/>
      <c r="Y57" s="488"/>
      <c r="Z57" s="488"/>
      <c r="AA57" s="488"/>
      <c r="AB57" s="488"/>
      <c r="AC57" s="488"/>
      <c r="AD57" s="488"/>
      <c r="AE57" s="488"/>
      <c r="AF57" s="488"/>
      <c r="AG57" s="488"/>
      <c r="AH57" s="488"/>
      <c r="AI57" s="488"/>
      <c r="AJ57" s="488"/>
      <c r="AK57" s="488"/>
      <c r="AL57" s="488"/>
      <c r="AM57" s="488"/>
      <c r="AN57" s="488"/>
      <c r="AO57" s="488"/>
      <c r="AP57" s="488"/>
      <c r="AQ57" s="488"/>
      <c r="AR57" s="488"/>
      <c r="AS57" s="488"/>
      <c r="AT57" s="488"/>
    </row>
    <row r="58" spans="1:46" x14ac:dyDescent="0.2">
      <c r="A58" s="387"/>
      <c r="B58" s="388"/>
      <c r="C58" s="389"/>
      <c r="D58" s="389"/>
      <c r="E58" s="389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  <c r="AA58" s="390"/>
      <c r="AB58" s="390"/>
      <c r="AC58" s="390"/>
      <c r="AD58" s="390"/>
      <c r="AE58" s="390"/>
      <c r="AF58" s="390"/>
      <c r="AG58" s="390"/>
      <c r="AH58" s="390"/>
      <c r="AI58" s="390"/>
      <c r="AJ58" s="390"/>
      <c r="AK58" s="390"/>
      <c r="AL58" s="390"/>
      <c r="AM58" s="390"/>
      <c r="AN58" s="390"/>
      <c r="AO58" s="390"/>
      <c r="AP58" s="390"/>
      <c r="AQ58" s="390"/>
      <c r="AR58" s="391"/>
      <c r="AS58" s="390"/>
      <c r="AT58" s="391"/>
    </row>
    <row r="59" spans="1:46" s="6" customFormat="1" x14ac:dyDescent="0.2">
      <c r="A59" s="392"/>
      <c r="B59" s="388"/>
      <c r="C59" s="389"/>
      <c r="D59" s="389"/>
      <c r="E59" s="393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385"/>
      <c r="AS59" s="177"/>
      <c r="AT59" s="385"/>
    </row>
  </sheetData>
  <mergeCells count="26">
    <mergeCell ref="B48:C48"/>
    <mergeCell ref="B49:C49"/>
    <mergeCell ref="A56:AT56"/>
    <mergeCell ref="A57:AT57"/>
    <mergeCell ref="A44:AT44"/>
    <mergeCell ref="AR8:AR9"/>
    <mergeCell ref="AS8:AS9"/>
    <mergeCell ref="AT8:AT9"/>
    <mergeCell ref="F10:G10"/>
    <mergeCell ref="B11:C11"/>
    <mergeCell ref="A39:C39"/>
    <mergeCell ref="A3:AT3"/>
    <mergeCell ref="B4:C4"/>
    <mergeCell ref="A7:AT7"/>
    <mergeCell ref="B8:B9"/>
    <mergeCell ref="C8:C9"/>
    <mergeCell ref="D8:D9"/>
    <mergeCell ref="E8:E9"/>
    <mergeCell ref="G8:G9"/>
    <mergeCell ref="H8:AK8"/>
    <mergeCell ref="AQ8:AQ9"/>
    <mergeCell ref="B12:C12"/>
    <mergeCell ref="B18:C18"/>
    <mergeCell ref="B24:C24"/>
    <mergeCell ref="B30:C30"/>
    <mergeCell ref="A38:AT38"/>
  </mergeCells>
  <printOptions horizontalCentered="1"/>
  <pageMargins left="0.15748031496062992" right="0.15748031496062992" top="1.4566929133858268" bottom="0.39370078740157483" header="0.78740157480314965" footer="0.31496062992125984"/>
  <pageSetup paperSize="8" scale="80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BE96D0-726F-4BC8-A118-1F82B1486B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352531-A968-46E0-BCE6-022B916C6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6BBB4C-D10D-48C7-8653-EB48B5EACA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BSc F tanterv nappali 2023</vt:lpstr>
      <vt:lpstr>1. sz. melléklet F tanterv</vt:lpstr>
      <vt:lpstr>'1. sz. melléklet F tanterv'!Nyomtatási_terület</vt:lpstr>
      <vt:lpstr>'BSc F tanterv nappali 2023'!Nyomtatási_terület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>Bacsa Dóra</cp:lastModifiedBy>
  <cp:revision/>
  <dcterms:created xsi:type="dcterms:W3CDTF">2022-10-05T08:44:49Z</dcterms:created>
  <dcterms:modified xsi:type="dcterms:W3CDTF">2025-01-16T17:52:52Z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81900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