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csa_Dóri\Desktop\Nappali tantervek_honlapra\"/>
    </mc:Choice>
  </mc:AlternateContent>
  <bookViews>
    <workbookView xWindow="-105" yWindow="-105" windowWidth="21795" windowHeight="12975"/>
  </bookViews>
  <sheets>
    <sheet name="BProf Tanterv F 2023.09.01-től" sheetId="3" r:id="rId1"/>
  </sheets>
  <definedNames>
    <definedName name="_xlnm._FilterDatabase" localSheetId="0" hidden="1">'BProf Tanterv F 2023.09.01-től'!$A$6:$AR$54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61" i="3" l="1"/>
  <c r="AQ61" i="3"/>
  <c r="AQ71" i="3" l="1"/>
  <c r="AR71" i="3"/>
  <c r="AP74" i="3"/>
  <c r="AO73" i="3"/>
  <c r="AP73" i="3"/>
  <c r="AO72" i="3"/>
  <c r="AP72" i="3"/>
  <c r="AO71" i="3"/>
  <c r="AP71" i="3"/>
  <c r="L98" i="3" l="1"/>
  <c r="AP75" i="3"/>
  <c r="AO75" i="3"/>
  <c r="AO74" i="3"/>
  <c r="AN70" i="3"/>
  <c r="AL70" i="3"/>
  <c r="AK70" i="3"/>
  <c r="AJ70" i="3"/>
  <c r="AI70" i="3"/>
  <c r="AG70" i="3"/>
  <c r="AF70" i="3"/>
  <c r="AE70" i="3"/>
  <c r="AD70" i="3"/>
  <c r="AB70" i="3"/>
  <c r="AA70" i="3"/>
  <c r="Z70" i="3"/>
  <c r="Y70" i="3"/>
  <c r="W70" i="3"/>
  <c r="V70" i="3"/>
  <c r="U70" i="3"/>
  <c r="T70" i="3"/>
  <c r="R70" i="3"/>
  <c r="Q70" i="3"/>
  <c r="P70" i="3"/>
  <c r="O70" i="3"/>
  <c r="M70" i="3"/>
  <c r="L70" i="3"/>
  <c r="K70" i="3"/>
  <c r="J70" i="3"/>
  <c r="I70" i="3"/>
  <c r="H70" i="3"/>
  <c r="G70" i="3"/>
  <c r="F70" i="3"/>
  <c r="K81" i="3"/>
  <c r="L81" i="3"/>
  <c r="M81" i="3"/>
  <c r="O81" i="3"/>
  <c r="P81" i="3"/>
  <c r="Q81" i="3"/>
  <c r="R81" i="3"/>
  <c r="T81" i="3"/>
  <c r="U81" i="3"/>
  <c r="V81" i="3"/>
  <c r="W81" i="3"/>
  <c r="Y81" i="3"/>
  <c r="Z81" i="3"/>
  <c r="AA81" i="3"/>
  <c r="AB81" i="3"/>
  <c r="AD81" i="3"/>
  <c r="AE81" i="3"/>
  <c r="AF81" i="3"/>
  <c r="AG81" i="3"/>
  <c r="AI81" i="3"/>
  <c r="AJ81" i="3"/>
  <c r="AK81" i="3"/>
  <c r="AL81" i="3"/>
  <c r="AN81" i="3"/>
  <c r="F82" i="3"/>
  <c r="F81" i="3" s="1"/>
  <c r="G82" i="3"/>
  <c r="G81" i="3" s="1"/>
  <c r="H82" i="3"/>
  <c r="H81" i="3" s="1"/>
  <c r="I82" i="3"/>
  <c r="I81" i="3" s="1"/>
  <c r="J82" i="3"/>
  <c r="J81" i="3" s="1"/>
  <c r="AO65" i="3"/>
  <c r="AP33" i="3"/>
  <c r="AO33" i="3"/>
  <c r="AP61" i="3"/>
  <c r="AP62" i="3"/>
  <c r="AP63" i="3"/>
  <c r="AP64" i="3"/>
  <c r="AP65" i="3"/>
  <c r="AP50" i="3"/>
  <c r="AP51" i="3"/>
  <c r="AP52" i="3"/>
  <c r="AP53" i="3"/>
  <c r="AP54" i="3"/>
  <c r="AP55" i="3"/>
  <c r="AP43" i="3"/>
  <c r="AP44" i="3"/>
  <c r="AP23" i="3"/>
  <c r="AP24" i="3"/>
  <c r="AP27" i="3"/>
  <c r="AP28" i="3"/>
  <c r="AP29" i="3"/>
  <c r="AP30" i="3"/>
  <c r="AP31" i="3"/>
  <c r="AP32" i="3"/>
  <c r="AP34" i="3"/>
  <c r="AP35" i="3"/>
  <c r="AP10" i="3"/>
  <c r="AP11" i="3"/>
  <c r="AO24" i="3" l="1"/>
  <c r="AO23" i="3"/>
  <c r="AO30" i="3"/>
  <c r="AO64" i="3"/>
  <c r="AO28" i="3"/>
  <c r="J26" i="3"/>
  <c r="I26" i="3"/>
  <c r="H26" i="3"/>
  <c r="G26" i="3"/>
  <c r="F26" i="3"/>
  <c r="J22" i="3"/>
  <c r="I22" i="3"/>
  <c r="H22" i="3"/>
  <c r="G22" i="3"/>
  <c r="F22" i="3"/>
  <c r="J20" i="3"/>
  <c r="I20" i="3"/>
  <c r="H20" i="3"/>
  <c r="G20" i="3"/>
  <c r="F20" i="3"/>
  <c r="AO10" i="3"/>
  <c r="AO11" i="3"/>
  <c r="AO34" i="3"/>
  <c r="AM102" i="3"/>
  <c r="AC102" i="3"/>
  <c r="X102" i="3"/>
  <c r="S102" i="3"/>
  <c r="N102" i="3"/>
  <c r="AM101" i="3"/>
  <c r="AC101" i="3"/>
  <c r="X101" i="3"/>
  <c r="S101" i="3"/>
  <c r="N101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AN89" i="3"/>
  <c r="AL89" i="3"/>
  <c r="AK89" i="3"/>
  <c r="AJ89" i="3"/>
  <c r="AI89" i="3"/>
  <c r="AG89" i="3"/>
  <c r="AF89" i="3"/>
  <c r="AE89" i="3"/>
  <c r="AD89" i="3"/>
  <c r="AB89" i="3"/>
  <c r="AA89" i="3"/>
  <c r="Z89" i="3"/>
  <c r="Y89" i="3"/>
  <c r="W89" i="3"/>
  <c r="V89" i="3"/>
  <c r="U89" i="3"/>
  <c r="T89" i="3"/>
  <c r="R89" i="3"/>
  <c r="Q89" i="3"/>
  <c r="P89" i="3"/>
  <c r="O89" i="3"/>
  <c r="M89" i="3"/>
  <c r="L89" i="3"/>
  <c r="K89" i="3"/>
  <c r="AO63" i="3"/>
  <c r="AO62" i="3"/>
  <c r="AO61" i="3"/>
  <c r="AN60" i="3"/>
  <c r="AL60" i="3"/>
  <c r="AK60" i="3"/>
  <c r="AJ60" i="3"/>
  <c r="AI60" i="3"/>
  <c r="AG60" i="3"/>
  <c r="AF60" i="3"/>
  <c r="AE60" i="3"/>
  <c r="AD60" i="3"/>
  <c r="AB60" i="3"/>
  <c r="AA60" i="3"/>
  <c r="Z60" i="3"/>
  <c r="Y60" i="3"/>
  <c r="W60" i="3"/>
  <c r="V60" i="3"/>
  <c r="U60" i="3"/>
  <c r="T60" i="3"/>
  <c r="R60" i="3"/>
  <c r="Q60" i="3"/>
  <c r="P60" i="3"/>
  <c r="O60" i="3"/>
  <c r="M60" i="3"/>
  <c r="L60" i="3"/>
  <c r="K60" i="3"/>
  <c r="J60" i="3"/>
  <c r="I60" i="3"/>
  <c r="H60" i="3"/>
  <c r="G60" i="3"/>
  <c r="F60" i="3"/>
  <c r="AO55" i="3"/>
  <c r="J55" i="3"/>
  <c r="I55" i="3"/>
  <c r="H55" i="3"/>
  <c r="G55" i="3"/>
  <c r="F55" i="3"/>
  <c r="AO54" i="3"/>
  <c r="J54" i="3"/>
  <c r="I54" i="3"/>
  <c r="H54" i="3"/>
  <c r="G54" i="3"/>
  <c r="F54" i="3"/>
  <c r="AO53" i="3"/>
  <c r="J53" i="3"/>
  <c r="I53" i="3"/>
  <c r="H53" i="3"/>
  <c r="G53" i="3"/>
  <c r="F53" i="3"/>
  <c r="AO52" i="3"/>
  <c r="J52" i="3"/>
  <c r="I52" i="3"/>
  <c r="H52" i="3"/>
  <c r="G52" i="3"/>
  <c r="F52" i="3"/>
  <c r="AO51" i="3"/>
  <c r="J51" i="3"/>
  <c r="I51" i="3"/>
  <c r="H51" i="3"/>
  <c r="G51" i="3"/>
  <c r="F51" i="3"/>
  <c r="AO50" i="3"/>
  <c r="J50" i="3"/>
  <c r="I50" i="3"/>
  <c r="H50" i="3"/>
  <c r="G50" i="3"/>
  <c r="F50" i="3"/>
  <c r="AN49" i="3"/>
  <c r="AL49" i="3"/>
  <c r="AK49" i="3"/>
  <c r="AJ49" i="3"/>
  <c r="AI49" i="3"/>
  <c r="AH49" i="3"/>
  <c r="AG49" i="3"/>
  <c r="AF49" i="3"/>
  <c r="AE49" i="3"/>
  <c r="AD49" i="3"/>
  <c r="AB49" i="3"/>
  <c r="AA49" i="3"/>
  <c r="Z49" i="3"/>
  <c r="Y49" i="3"/>
  <c r="W49" i="3"/>
  <c r="V49" i="3"/>
  <c r="U49" i="3"/>
  <c r="T49" i="3"/>
  <c r="R49" i="3"/>
  <c r="Q49" i="3"/>
  <c r="P49" i="3"/>
  <c r="O49" i="3"/>
  <c r="M49" i="3"/>
  <c r="L49" i="3"/>
  <c r="K49" i="3"/>
  <c r="AO44" i="3"/>
  <c r="J44" i="3"/>
  <c r="I44" i="3"/>
  <c r="H44" i="3"/>
  <c r="G44" i="3"/>
  <c r="F44" i="3"/>
  <c r="J42" i="3"/>
  <c r="I42" i="3"/>
  <c r="H42" i="3"/>
  <c r="G42" i="3"/>
  <c r="F42" i="3"/>
  <c r="AO43" i="3"/>
  <c r="J43" i="3"/>
  <c r="I43" i="3"/>
  <c r="H43" i="3"/>
  <c r="G43" i="3"/>
  <c r="F43" i="3"/>
  <c r="J41" i="3"/>
  <c r="I41" i="3"/>
  <c r="H41" i="3"/>
  <c r="G41" i="3"/>
  <c r="F41" i="3"/>
  <c r="AN40" i="3"/>
  <c r="AL40" i="3"/>
  <c r="AK40" i="3"/>
  <c r="AJ40" i="3"/>
  <c r="AI40" i="3"/>
  <c r="AG40" i="3"/>
  <c r="AF40" i="3"/>
  <c r="AE40" i="3"/>
  <c r="AD40" i="3"/>
  <c r="AB40" i="3"/>
  <c r="AA40" i="3"/>
  <c r="Z40" i="3"/>
  <c r="Y40" i="3"/>
  <c r="W40" i="3"/>
  <c r="V40" i="3"/>
  <c r="U40" i="3"/>
  <c r="T40" i="3"/>
  <c r="R40" i="3"/>
  <c r="Q40" i="3"/>
  <c r="P40" i="3"/>
  <c r="O40" i="3"/>
  <c r="M40" i="3"/>
  <c r="L40" i="3"/>
  <c r="K40" i="3"/>
  <c r="J30" i="3"/>
  <c r="I30" i="3"/>
  <c r="H30" i="3"/>
  <c r="G30" i="3"/>
  <c r="F30" i="3"/>
  <c r="J33" i="3"/>
  <c r="I33" i="3"/>
  <c r="H33" i="3"/>
  <c r="G33" i="3"/>
  <c r="F33" i="3"/>
  <c r="AO35" i="3"/>
  <c r="J35" i="3"/>
  <c r="I35" i="3"/>
  <c r="H35" i="3"/>
  <c r="G35" i="3"/>
  <c r="F35" i="3"/>
  <c r="J34" i="3"/>
  <c r="I34" i="3"/>
  <c r="H34" i="3"/>
  <c r="G34" i="3"/>
  <c r="F34" i="3"/>
  <c r="AO32" i="3"/>
  <c r="J32" i="3"/>
  <c r="I32" i="3"/>
  <c r="H32" i="3"/>
  <c r="G32" i="3"/>
  <c r="F32" i="3"/>
  <c r="AO31" i="3"/>
  <c r="J31" i="3"/>
  <c r="I31" i="3"/>
  <c r="H31" i="3"/>
  <c r="G31" i="3"/>
  <c r="F31" i="3"/>
  <c r="AO29" i="3"/>
  <c r="J29" i="3"/>
  <c r="I29" i="3"/>
  <c r="H29" i="3"/>
  <c r="G29" i="3"/>
  <c r="F29" i="3"/>
  <c r="J21" i="3"/>
  <c r="I21" i="3"/>
  <c r="H21" i="3"/>
  <c r="G21" i="3"/>
  <c r="F21" i="3"/>
  <c r="AO27" i="3"/>
  <c r="J27" i="3"/>
  <c r="I27" i="3"/>
  <c r="H27" i="3"/>
  <c r="G27" i="3"/>
  <c r="F27" i="3"/>
  <c r="J25" i="3"/>
  <c r="I25" i="3"/>
  <c r="H25" i="3"/>
  <c r="G25" i="3"/>
  <c r="F25" i="3"/>
  <c r="J24" i="3"/>
  <c r="I24" i="3"/>
  <c r="H24" i="3"/>
  <c r="G24" i="3"/>
  <c r="F24" i="3"/>
  <c r="J23" i="3"/>
  <c r="I23" i="3"/>
  <c r="H23" i="3"/>
  <c r="G23" i="3"/>
  <c r="F23" i="3"/>
  <c r="J28" i="3"/>
  <c r="I28" i="3"/>
  <c r="H28" i="3"/>
  <c r="G28" i="3"/>
  <c r="F28" i="3"/>
  <c r="AN19" i="3"/>
  <c r="AL19" i="3"/>
  <c r="AK19" i="3"/>
  <c r="AJ19" i="3"/>
  <c r="AI19" i="3"/>
  <c r="AG19" i="3"/>
  <c r="AF19" i="3"/>
  <c r="AE19" i="3"/>
  <c r="AD19" i="3"/>
  <c r="AB19" i="3"/>
  <c r="AA19" i="3"/>
  <c r="Z19" i="3"/>
  <c r="Y19" i="3"/>
  <c r="W19" i="3"/>
  <c r="V19" i="3"/>
  <c r="U19" i="3"/>
  <c r="T19" i="3"/>
  <c r="R19" i="3"/>
  <c r="Q19" i="3"/>
  <c r="P19" i="3"/>
  <c r="O19" i="3"/>
  <c r="M19" i="3"/>
  <c r="L19" i="3"/>
  <c r="K19" i="3"/>
  <c r="J18" i="3"/>
  <c r="I18" i="3"/>
  <c r="H18" i="3"/>
  <c r="G18" i="3"/>
  <c r="F18" i="3"/>
  <c r="J17" i="3"/>
  <c r="I17" i="3"/>
  <c r="H17" i="3"/>
  <c r="G17" i="3"/>
  <c r="F17" i="3"/>
  <c r="AN16" i="3"/>
  <c r="AL16" i="3"/>
  <c r="AK16" i="3"/>
  <c r="AJ16" i="3"/>
  <c r="AI16" i="3"/>
  <c r="AG16" i="3"/>
  <c r="AF16" i="3"/>
  <c r="AE16" i="3"/>
  <c r="AD16" i="3"/>
  <c r="AB16" i="3"/>
  <c r="AA16" i="3"/>
  <c r="Z16" i="3"/>
  <c r="Y16" i="3"/>
  <c r="W16" i="3"/>
  <c r="V16" i="3"/>
  <c r="U16" i="3"/>
  <c r="T16" i="3"/>
  <c r="R16" i="3"/>
  <c r="Q16" i="3"/>
  <c r="P16" i="3"/>
  <c r="O16" i="3"/>
  <c r="M16" i="3"/>
  <c r="L16" i="3"/>
  <c r="K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AN7" i="3"/>
  <c r="AL7" i="3"/>
  <c r="AK7" i="3"/>
  <c r="AJ7" i="3"/>
  <c r="AI7" i="3"/>
  <c r="AG7" i="3"/>
  <c r="AF7" i="3"/>
  <c r="AE7" i="3"/>
  <c r="AD7" i="3"/>
  <c r="AB7" i="3"/>
  <c r="AA7" i="3"/>
  <c r="Z7" i="3"/>
  <c r="Y7" i="3"/>
  <c r="W7" i="3"/>
  <c r="V7" i="3"/>
  <c r="U7" i="3"/>
  <c r="T7" i="3"/>
  <c r="R7" i="3"/>
  <c r="Q7" i="3"/>
  <c r="P7" i="3"/>
  <c r="O7" i="3"/>
  <c r="M7" i="3"/>
  <c r="L7" i="3"/>
  <c r="K7" i="3"/>
  <c r="AH102" i="3"/>
  <c r="AH101" i="3"/>
  <c r="G16" i="3" l="1"/>
  <c r="F40" i="3"/>
  <c r="R98" i="3"/>
  <c r="AB98" i="3"/>
  <c r="AL98" i="3"/>
  <c r="F89" i="3"/>
  <c r="T98" i="3"/>
  <c r="K98" i="3"/>
  <c r="U98" i="3"/>
  <c r="AE98" i="3"/>
  <c r="G7" i="3"/>
  <c r="AN98" i="3"/>
  <c r="V98" i="3"/>
  <c r="AF98" i="3"/>
  <c r="AD98" i="3"/>
  <c r="H16" i="3"/>
  <c r="O98" i="3"/>
  <c r="M98" i="3"/>
  <c r="G89" i="3"/>
  <c r="I40" i="3"/>
  <c r="J89" i="3"/>
  <c r="J7" i="3"/>
  <c r="H7" i="3"/>
  <c r="I19" i="3"/>
  <c r="F49" i="3"/>
  <c r="W98" i="3"/>
  <c r="AG98" i="3"/>
  <c r="F16" i="3"/>
  <c r="Y98" i="3"/>
  <c r="AI98" i="3"/>
  <c r="H40" i="3"/>
  <c r="I89" i="3"/>
  <c r="P98" i="3"/>
  <c r="Z98" i="3"/>
  <c r="AJ98" i="3"/>
  <c r="Q98" i="3"/>
  <c r="F7" i="3"/>
  <c r="I16" i="3"/>
  <c r="H19" i="3"/>
  <c r="J19" i="3"/>
  <c r="J16" i="3"/>
  <c r="AA98" i="3"/>
  <c r="I7" i="3"/>
  <c r="AK98" i="3"/>
  <c r="G40" i="3"/>
  <c r="J40" i="3"/>
  <c r="J49" i="3"/>
  <c r="H89" i="3"/>
  <c r="F19" i="3"/>
  <c r="G19" i="3"/>
  <c r="G49" i="3"/>
  <c r="H49" i="3"/>
  <c r="I49" i="3"/>
  <c r="Z100" i="3" l="1"/>
  <c r="U100" i="3"/>
  <c r="AJ100" i="3"/>
  <c r="P100" i="3"/>
  <c r="K100" i="3"/>
  <c r="AE100" i="3"/>
  <c r="J98" i="3"/>
  <c r="H98" i="3"/>
  <c r="I98" i="3"/>
  <c r="G98" i="3"/>
  <c r="F98" i="3"/>
  <c r="D103" i="3" l="1"/>
</calcChain>
</file>

<file path=xl/sharedStrings.xml><?xml version="1.0" encoding="utf-8"?>
<sst xmlns="http://schemas.openxmlformats.org/spreadsheetml/2006/main" count="684" uniqueCount="214">
  <si>
    <t>heti óraszámokkal (ea. tgy. l). ; követelményekkel (k.); kreditekkel (kr.)</t>
  </si>
  <si>
    <t>Ssz.</t>
  </si>
  <si>
    <t>Kód</t>
  </si>
  <si>
    <t>Tantárgyak</t>
  </si>
  <si>
    <t>Tárgyfelelős</t>
  </si>
  <si>
    <t>Intézet</t>
  </si>
  <si>
    <t>heti</t>
  </si>
  <si>
    <t>kredit</t>
  </si>
  <si>
    <t>Félévek</t>
  </si>
  <si>
    <t>Előtanulmány</t>
  </si>
  <si>
    <t>óra</t>
  </si>
  <si>
    <t>ea</t>
  </si>
  <si>
    <t>tgy</t>
  </si>
  <si>
    <t>lab</t>
  </si>
  <si>
    <t>1.</t>
  </si>
  <si>
    <t>2.</t>
  </si>
  <si>
    <t>3.</t>
  </si>
  <si>
    <t>4.</t>
  </si>
  <si>
    <t>5.</t>
  </si>
  <si>
    <t>6.</t>
  </si>
  <si>
    <t>l</t>
  </si>
  <si>
    <t>k</t>
  </si>
  <si>
    <t>kr</t>
  </si>
  <si>
    <t>Természettudományos alapismeretek összesen (20-25):</t>
  </si>
  <si>
    <t>NMXMA1PBNF</t>
  </si>
  <si>
    <t xml:space="preserve">Matematikai alapismeretek* </t>
  </si>
  <si>
    <t>Dr. Hegedűs Gábor</t>
  </si>
  <si>
    <t>AMI</t>
  </si>
  <si>
    <t>é</t>
  </si>
  <si>
    <t>NMXIMAPBNF</t>
  </si>
  <si>
    <t xml:space="preserve">Az informatika matematikai alapjai </t>
  </si>
  <si>
    <t>Dr. Szőke Magdolna</t>
  </si>
  <si>
    <t>v</t>
  </si>
  <si>
    <t>NMXAN1PBNF</t>
  </si>
  <si>
    <t>Analízis</t>
  </si>
  <si>
    <t>Dr. Vajda István</t>
  </si>
  <si>
    <t>NMXDM1PBNF</t>
  </si>
  <si>
    <t xml:space="preserve">Diszkrét matematika és lineáris algebra </t>
  </si>
  <si>
    <t xml:space="preserve">OTTESI1BNF </t>
  </si>
  <si>
    <t>Testnevelés 1</t>
  </si>
  <si>
    <t>Hiervarter Ákos</t>
  </si>
  <si>
    <t>TSI</t>
  </si>
  <si>
    <t>h</t>
  </si>
  <si>
    <t xml:space="preserve">OTTESI2BNF </t>
  </si>
  <si>
    <t>Testnevelés 2</t>
  </si>
  <si>
    <t>7.</t>
  </si>
  <si>
    <t xml:space="preserve">OTTESI3BNF </t>
  </si>
  <si>
    <t>Testnevelés 3</t>
  </si>
  <si>
    <t>8.</t>
  </si>
  <si>
    <t xml:space="preserve">OTTESI4BNF </t>
  </si>
  <si>
    <t>Testnevelés 4</t>
  </si>
  <si>
    <t>Gazdasági és Humán ismeretek összesen (10-15):</t>
  </si>
  <si>
    <t>9.</t>
  </si>
  <si>
    <t>NBXTM1PBNF</t>
  </si>
  <si>
    <t>Tanulásmódszertan</t>
  </si>
  <si>
    <t>Dr. Póser Valéria</t>
  </si>
  <si>
    <t>BMI</t>
  </si>
  <si>
    <t>10.</t>
  </si>
  <si>
    <t>NKXVP1PBNF</t>
  </si>
  <si>
    <t>Vállalkozásszervezés és projektmenedzsment</t>
  </si>
  <si>
    <t>Dr. Almási Anikó</t>
  </si>
  <si>
    <t>KRI</t>
  </si>
  <si>
    <t>Szakmai törzsanyag összesen (70-80):</t>
  </si>
  <si>
    <t>11.</t>
  </si>
  <si>
    <t>NSXPP1PBNF</t>
  </si>
  <si>
    <t>Problémamegoldás programozással</t>
  </si>
  <si>
    <t>Dr. Sergyán Szabolcs</t>
  </si>
  <si>
    <t>SZFI</t>
  </si>
  <si>
    <t> </t>
  </si>
  <si>
    <t>12.</t>
  </si>
  <si>
    <t>NKXEL1PBNF</t>
  </si>
  <si>
    <t>Elektronika és digitális rendszerek alapjai</t>
  </si>
  <si>
    <t>Dr. Komoróczki-Steiner Henriette</t>
  </si>
  <si>
    <t>13.</t>
  </si>
  <si>
    <t>NBXTF1PBNF</t>
  </si>
  <si>
    <t>Tutorálás felkészítő és projektdokumentációs technikák</t>
  </si>
  <si>
    <t>Prof. Dr. Lazányi Kornélia</t>
  </si>
  <si>
    <t>14.</t>
  </si>
  <si>
    <t>NSXSFAPBNF</t>
  </si>
  <si>
    <t>Szoftverfejlesztés alapjai</t>
  </si>
  <si>
    <t>Dr. Vámossy Zoltán</t>
  </si>
  <si>
    <t>15.</t>
  </si>
  <si>
    <t>NKXAB1PBNF</t>
  </si>
  <si>
    <t>Adatbázisok*</t>
  </si>
  <si>
    <t>Dr. habil. Fleiner Rita</t>
  </si>
  <si>
    <t>16.</t>
  </si>
  <si>
    <t>NKXOR1PBNF</t>
  </si>
  <si>
    <t>Operációs rendszerek *</t>
  </si>
  <si>
    <t>Dr. habil. Lovas Róbert</t>
  </si>
  <si>
    <t>17.</t>
  </si>
  <si>
    <t>NBXTUTPBNF</t>
  </si>
  <si>
    <t>Tutorálás</t>
  </si>
  <si>
    <t>18.</t>
  </si>
  <si>
    <t>NKXHS1PBNF</t>
  </si>
  <si>
    <t>Haladó szoftverfejlesztés *</t>
  </si>
  <si>
    <t>Dr. habil. Vámossy Zoltán</t>
  </si>
  <si>
    <t>19.</t>
  </si>
  <si>
    <t>NKXSH1PBNF</t>
  </si>
  <si>
    <t>Számítógép hálózatok</t>
  </si>
  <si>
    <t>Balázsné Dr. Kail Eszter</t>
  </si>
  <si>
    <t>20.</t>
  </si>
  <si>
    <t>NBXIB1PBNF</t>
  </si>
  <si>
    <t>Informatikai biztonság *</t>
  </si>
  <si>
    <t>21.</t>
  </si>
  <si>
    <t>NKXBE1PBNF</t>
  </si>
  <si>
    <t>Beágyazott és érzékelőalapú rendszerek</t>
  </si>
  <si>
    <t>Prof. Dr. Molnár András</t>
  </si>
  <si>
    <t>22.</t>
  </si>
  <si>
    <t>NSXST1PBNF</t>
  </si>
  <si>
    <t>Szoftvertechnológia*</t>
  </si>
  <si>
    <t>23.</t>
  </si>
  <si>
    <t>NSXFSSPBNF</t>
  </si>
  <si>
    <t>Full-stack szoftverfejlesztés *</t>
  </si>
  <si>
    <t>24.</t>
  </si>
  <si>
    <t>NBXRE1PBNF</t>
  </si>
  <si>
    <t>Rendszerelmélet</t>
  </si>
  <si>
    <t>Prof. Dr. Kovács Levente</t>
  </si>
  <si>
    <t>25.</t>
  </si>
  <si>
    <t>NKXSA1PBNF</t>
  </si>
  <si>
    <t>Számítógép architektúrák alapjai</t>
  </si>
  <si>
    <t>Prof. Dr. Sima Dezső</t>
  </si>
  <si>
    <t>26.</t>
  </si>
  <si>
    <t>NSXMP1PBNF</t>
  </si>
  <si>
    <t>Mobilprogramozás *</t>
  </si>
  <si>
    <t>Dr. Simon-Nagy Gábor</t>
  </si>
  <si>
    <t>Kooperatív képzés</t>
  </si>
  <si>
    <t>27.</t>
  </si>
  <si>
    <t>NDXON1PBNF</t>
  </si>
  <si>
    <t>Önálló labor I.*</t>
  </si>
  <si>
    <t>DH</t>
  </si>
  <si>
    <t>28.</t>
  </si>
  <si>
    <t>NDDSD1PBNF</t>
  </si>
  <si>
    <t>Szakdolgozat I.</t>
  </si>
  <si>
    <t>29.</t>
  </si>
  <si>
    <t>NDXON2PBNF</t>
  </si>
  <si>
    <t>Önálló labor II.*</t>
  </si>
  <si>
    <t>30.</t>
  </si>
  <si>
    <t>NDDSD2PBNF</t>
  </si>
  <si>
    <t>Szakdolgozat II.</t>
  </si>
  <si>
    <t>Szoftvertervezés és -fejlesztés specializáció (20-30)</t>
  </si>
  <si>
    <t>31.</t>
  </si>
  <si>
    <t>NSXBF1PBNF</t>
  </si>
  <si>
    <t>Backend fejlesztés</t>
  </si>
  <si>
    <t>32.</t>
  </si>
  <si>
    <t>NSXFF1PBNF</t>
  </si>
  <si>
    <t>Frontend fejlesztés</t>
  </si>
  <si>
    <t>33.</t>
  </si>
  <si>
    <t>NSXTM1PBNF</t>
  </si>
  <si>
    <t>Tervezési minták</t>
  </si>
  <si>
    <t>Dr. Hajnal Ákos</t>
  </si>
  <si>
    <t>34.</t>
  </si>
  <si>
    <t>NSXDS1PBNF</t>
  </si>
  <si>
    <t>Devops a szoftverfejlesztésben</t>
  </si>
  <si>
    <t>35.</t>
  </si>
  <si>
    <t>NSXHS1PBNF</t>
  </si>
  <si>
    <t>Haladó szoftverfejlesztés és tesztelés</t>
  </si>
  <si>
    <t>36.</t>
  </si>
  <si>
    <t>NSXAP1PBNF</t>
  </si>
  <si>
    <t>Adatszerkezetek és párhuzamos programozás alapjai</t>
  </si>
  <si>
    <t>Prof. Dr. Szénási Sándor</t>
  </si>
  <si>
    <t>Kiberbiztonság specializáció (20-30)</t>
  </si>
  <si>
    <t>37.</t>
  </si>
  <si>
    <t>NBXAL1PBNF</t>
  </si>
  <si>
    <t>Audit, logelemzés, hacker eszközök</t>
  </si>
  <si>
    <t>38.</t>
  </si>
  <si>
    <t>NKXHT1PBNF</t>
  </si>
  <si>
    <t>Hálózati technológiák</t>
  </si>
  <si>
    <t>39.</t>
  </si>
  <si>
    <t>NBXIR1PBNF</t>
  </si>
  <si>
    <t>Informatikai rendszerek és szolgáltatások biztonsága</t>
  </si>
  <si>
    <t>40.</t>
  </si>
  <si>
    <t>NKXSF1PBNF</t>
  </si>
  <si>
    <t>Számítógép hálózatok és felhők biztonsága</t>
  </si>
  <si>
    <t>Vörösné Dr. Bánáti-Baumann Anna</t>
  </si>
  <si>
    <t>41.</t>
  </si>
  <si>
    <t>NBXII1PBNF</t>
  </si>
  <si>
    <t>Intézményi informatikai biztonság</t>
  </si>
  <si>
    <t>Rendszerüzemeltető specializáció (20-30)</t>
  </si>
  <si>
    <t>42.</t>
  </si>
  <si>
    <t>NBXIRFPBNF</t>
  </si>
  <si>
    <t>Informatikai rendszerek felépítése/üzemeltetése</t>
  </si>
  <si>
    <t>43.</t>
  </si>
  <si>
    <t>NKXHAUPBNF</t>
  </si>
  <si>
    <t>Hálózatüzemeltetés</t>
  </si>
  <si>
    <t>44.</t>
  </si>
  <si>
    <t>NBXIRSPBNF</t>
  </si>
  <si>
    <t>Informatikai rendszerek, szolgáltatások biztonságos üzemeltetése</t>
  </si>
  <si>
    <t>45.</t>
  </si>
  <si>
    <t>NBXFARPBNF</t>
  </si>
  <si>
    <t>Felhő alapú rendszerek üzemeltetése</t>
  </si>
  <si>
    <t>46.</t>
  </si>
  <si>
    <t>NKXNRUPBNF</t>
  </si>
  <si>
    <t>Nagyvállalati rendszerek üzemeltetése, virtualizáció és  automatizáció</t>
  </si>
  <si>
    <t>Választható tárgyak összesen (min. 10):</t>
  </si>
  <si>
    <t>47.</t>
  </si>
  <si>
    <t xml:space="preserve">Szabadon választható tárgy </t>
  </si>
  <si>
    <t>Kritérium tárgyak</t>
  </si>
  <si>
    <t>48.</t>
  </si>
  <si>
    <t>NDIPT1PBNF</t>
  </si>
  <si>
    <t>Patronálás</t>
  </si>
  <si>
    <t>a</t>
  </si>
  <si>
    <t>49.</t>
  </si>
  <si>
    <r>
      <t xml:space="preserve">Kritériumtárgy I. (angol vagy német) </t>
    </r>
    <r>
      <rPr>
        <b/>
        <vertAlign val="superscript"/>
        <sz val="10"/>
        <rFont val="Arial CE"/>
        <charset val="238"/>
      </rPr>
      <t>1</t>
    </r>
  </si>
  <si>
    <t>50.</t>
  </si>
  <si>
    <r>
      <t xml:space="preserve">Kritériumtárgy II. (angol vagy német) </t>
    </r>
    <r>
      <rPr>
        <b/>
        <vertAlign val="superscript"/>
        <sz val="10"/>
        <rFont val="Arial CE"/>
        <charset val="238"/>
      </rPr>
      <t>1</t>
    </r>
  </si>
  <si>
    <t>*  e-learning blended formában indul</t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</si>
  <si>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kritériumtárgyak (ajánlott félév: 5. vagy 6.) az angol tanterv tárgyaiból választhatók, német kritériumtárgyak esetén más karok induló tárgyai a mérvadóak.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</si>
  <si>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záróvizsga tárgyai: a választott specializáció tárgycsoportja.</t>
    </r>
  </si>
  <si>
    <t xml:space="preserve">Összes kredit </t>
  </si>
  <si>
    <t>Összes óraszám a félévben</t>
  </si>
  <si>
    <t>Vizsga (v)</t>
  </si>
  <si>
    <t>Évközi jegy (é)</t>
  </si>
  <si>
    <t>Elmélet és gyakorlat aránya</t>
  </si>
  <si>
    <t>Üzemmérnök-informatikus BProf (érvényes: 2023/24. tanévtől)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</si>
</sst>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E"/>
      <charset val="238"/>
    </font>
    <font>
      <sz val="11"/>
      <color rgb="FF9C0006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color rgb="FF000000"/>
      <name val="Arial CE"/>
      <charset val="238"/>
    </font>
    <font>
      <b/>
      <sz val="9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vertAlign val="superscript"/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i/>
      <sz val="10"/>
      <name val="Arial CE"/>
      <charset val="238"/>
    </font>
    <font>
      <sz val="10"/>
      <color rgb="FF000000"/>
      <name val="Arial"/>
    </font>
    <font>
      <i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 tint="-0.14999847407452621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rgb="FF00000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rgb="FF000000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/>
      <right/>
      <top style="dotted">
        <color indexed="64"/>
      </top>
      <bottom style="medium">
        <color rgb="FF000000"/>
      </bottom>
      <diagonal/>
    </border>
    <border>
      <left style="dotted">
        <color indexed="64"/>
      </left>
      <right/>
      <top style="dotted">
        <color indexed="64"/>
      </top>
      <bottom style="medium">
        <color rgb="FF000000"/>
      </bottom>
      <diagonal/>
    </border>
    <border>
      <left/>
      <right style="dotted">
        <color indexed="64"/>
      </right>
      <top style="dotted">
        <color indexed="64"/>
      </top>
      <bottom style="medium">
        <color rgb="FF000000"/>
      </bottom>
      <diagonal/>
    </border>
    <border>
      <left/>
      <right style="dotted">
        <color indexed="64"/>
      </right>
      <top/>
      <bottom style="medium">
        <color rgb="FF000000"/>
      </bottom>
      <diagonal/>
    </border>
    <border>
      <left style="dotted">
        <color indexed="64"/>
      </left>
      <right/>
      <top/>
      <bottom style="medium">
        <color rgb="FF000000"/>
      </bottom>
      <diagonal/>
    </border>
    <border>
      <left style="dotted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tted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1" fillId="4" borderId="93" applyNumberFormat="0" applyFont="0" applyAlignment="0" applyProtection="0"/>
    <xf numFmtId="0" fontId="12" fillId="0" borderId="0"/>
    <xf numFmtId="0" fontId="12" fillId="0" borderId="0"/>
  </cellStyleXfs>
  <cellXfs count="35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wrapText="1"/>
    </xf>
    <xf numFmtId="0" fontId="2" fillId="0" borderId="34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6" fillId="0" borderId="33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6" fillId="0" borderId="48" xfId="0" applyFont="1" applyBorder="1" applyAlignment="1">
      <alignment wrapText="1"/>
    </xf>
    <xf numFmtId="0" fontId="2" fillId="0" borderId="49" xfId="0" applyFont="1" applyBorder="1" applyAlignment="1">
      <alignment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top" wrapText="1"/>
    </xf>
    <xf numFmtId="0" fontId="2" fillId="0" borderId="5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65" xfId="0" applyFont="1" applyBorder="1" applyAlignment="1">
      <alignment vertical="center" wrapText="1"/>
    </xf>
    <xf numFmtId="0" fontId="2" fillId="0" borderId="69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4" fillId="0" borderId="75" xfId="0" applyFont="1" applyBorder="1" applyAlignment="1">
      <alignment vertical="center"/>
    </xf>
    <xf numFmtId="0" fontId="2" fillId="0" borderId="76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2" fillId="0" borderId="40" xfId="0" applyFont="1" applyBorder="1" applyAlignment="1">
      <alignment vertical="center" wrapText="1"/>
    </xf>
    <xf numFmtId="0" fontId="2" fillId="0" borderId="8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8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2" fillId="0" borderId="69" xfId="0" applyFont="1" applyBorder="1" applyAlignment="1">
      <alignment vertical="center" wrapText="1"/>
    </xf>
    <xf numFmtId="0" fontId="2" fillId="0" borderId="85" xfId="0" applyFont="1" applyBorder="1" applyAlignment="1">
      <alignment vertical="center" wrapText="1"/>
    </xf>
    <xf numFmtId="0" fontId="2" fillId="0" borderId="8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6" fillId="0" borderId="85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83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4" fillId="0" borderId="8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92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2" fillId="3" borderId="22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49" fontId="4" fillId="0" borderId="83" xfId="0" applyNumberFormat="1" applyFont="1" applyBorder="1" applyAlignment="1">
      <alignment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1" fontId="7" fillId="0" borderId="62" xfId="0" applyNumberFormat="1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0" fontId="0" fillId="0" borderId="92" xfId="0" applyBorder="1" applyAlignment="1">
      <alignment horizontal="center" vertical="center"/>
    </xf>
    <xf numFmtId="49" fontId="4" fillId="0" borderId="63" xfId="0" applyNumberFormat="1" applyFont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5" fillId="0" borderId="81" xfId="0" applyFont="1" applyBorder="1" applyAlignment="1">
      <alignment horizontal="right" vertical="center"/>
    </xf>
    <xf numFmtId="1" fontId="2" fillId="0" borderId="82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2" fillId="0" borderId="63" xfId="0" applyFont="1" applyBorder="1" applyAlignment="1">
      <alignment vertical="center"/>
    </xf>
    <xf numFmtId="0" fontId="0" fillId="0" borderId="62" xfId="0" applyBorder="1" applyAlignment="1">
      <alignment vertical="center"/>
    </xf>
    <xf numFmtId="1" fontId="2" fillId="0" borderId="62" xfId="0" applyNumberFormat="1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2" fillId="0" borderId="32" xfId="0" applyFont="1" applyBorder="1" applyAlignment="1">
      <alignment horizontal="left" vertical="center"/>
    </xf>
    <xf numFmtId="49" fontId="2" fillId="0" borderId="82" xfId="0" applyNumberFormat="1" applyFont="1" applyBorder="1" applyAlignment="1">
      <alignment horizontal="left" vertical="center"/>
    </xf>
    <xf numFmtId="49" fontId="4" fillId="0" borderId="47" xfId="0" applyNumberFormat="1" applyFont="1" applyBorder="1" applyAlignment="1">
      <alignment vertical="center"/>
    </xf>
    <xf numFmtId="0" fontId="2" fillId="0" borderId="62" xfId="0" applyFont="1" applyBorder="1" applyAlignment="1">
      <alignment horizontal="left" vertical="center"/>
    </xf>
    <xf numFmtId="1" fontId="7" fillId="0" borderId="83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48" xfId="0" applyFont="1" applyBorder="1" applyAlignment="1">
      <alignment wrapText="1"/>
    </xf>
    <xf numFmtId="1" fontId="2" fillId="0" borderId="97" xfId="0" applyNumberFormat="1" applyFont="1" applyBorder="1" applyAlignment="1">
      <alignment vertical="center"/>
    </xf>
    <xf numFmtId="0" fontId="2" fillId="0" borderId="97" xfId="0" applyFont="1" applyBorder="1" applyAlignment="1">
      <alignment horizontal="left"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9" fontId="2" fillId="0" borderId="49" xfId="0" applyNumberFormat="1" applyFont="1" applyBorder="1" applyAlignment="1">
      <alignment vertical="center"/>
    </xf>
    <xf numFmtId="0" fontId="2" fillId="0" borderId="92" xfId="0" applyFont="1" applyBorder="1" applyAlignment="1">
      <alignment vertical="center" wrapText="1"/>
    </xf>
    <xf numFmtId="49" fontId="2" fillId="0" borderId="103" xfId="0" applyNumberFormat="1" applyFont="1" applyBorder="1" applyAlignment="1">
      <alignment horizontal="left" vertical="center"/>
    </xf>
    <xf numFmtId="0" fontId="2" fillId="0" borderId="104" xfId="0" applyFont="1" applyBorder="1" applyAlignment="1">
      <alignment horizontal="left" vertical="center"/>
    </xf>
    <xf numFmtId="0" fontId="2" fillId="0" borderId="25" xfId="0" applyFont="1" applyBorder="1" applyAlignment="1">
      <alignment wrapText="1"/>
    </xf>
    <xf numFmtId="0" fontId="2" fillId="0" borderId="47" xfId="0" applyFont="1" applyBorder="1" applyAlignment="1">
      <alignment horizontal="left" vertical="center"/>
    </xf>
    <xf numFmtId="0" fontId="2" fillId="0" borderId="18" xfId="0" applyFont="1" applyBorder="1" applyAlignment="1">
      <alignment vertical="center" wrapText="1"/>
    </xf>
    <xf numFmtId="49" fontId="2" fillId="0" borderId="92" xfId="0" applyNumberFormat="1" applyFont="1" applyBorder="1" applyAlignment="1">
      <alignment horizontal="left" vertical="center"/>
    </xf>
    <xf numFmtId="49" fontId="2" fillId="0" borderId="91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47" xfId="0" applyNumberFormat="1" applyFont="1" applyBorder="1" applyAlignment="1">
      <alignment horizontal="left" vertical="center"/>
    </xf>
    <xf numFmtId="0" fontId="2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0" fillId="3" borderId="81" xfId="0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2" fillId="0" borderId="47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3" fillId="0" borderId="91" xfId="0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9" xfId="0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56" xfId="0" applyBorder="1"/>
    <xf numFmtId="0" fontId="0" fillId="0" borderId="6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14" fillId="0" borderId="72" xfId="0" applyFont="1" applyBorder="1" applyAlignment="1">
      <alignment horizontal="center"/>
    </xf>
    <xf numFmtId="0" fontId="14" fillId="0" borderId="65" xfId="0" applyFont="1" applyBorder="1" applyAlignment="1">
      <alignment horizontal="center"/>
    </xf>
    <xf numFmtId="0" fontId="14" fillId="0" borderId="73" xfId="0" applyFont="1" applyBorder="1" applyAlignment="1">
      <alignment horizontal="center"/>
    </xf>
    <xf numFmtId="0" fontId="14" fillId="0" borderId="74" xfId="0" applyFont="1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0" fillId="0" borderId="59" xfId="0" applyBorder="1" applyAlignment="1">
      <alignment vertical="center" wrapText="1"/>
    </xf>
    <xf numFmtId="0" fontId="0" fillId="0" borderId="56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87" xfId="0" applyBorder="1" applyAlignment="1">
      <alignment vertical="center" wrapText="1"/>
    </xf>
    <xf numFmtId="0" fontId="0" fillId="0" borderId="51" xfId="0" applyBorder="1" applyAlignment="1">
      <alignment vertical="center"/>
    </xf>
    <xf numFmtId="49" fontId="2" fillId="0" borderId="63" xfId="0" applyNumberFormat="1" applyFont="1" applyBorder="1" applyAlignment="1">
      <alignment horizontal="left" vertical="center"/>
    </xf>
    <xf numFmtId="1" fontId="2" fillId="0" borderId="63" xfId="0" applyNumberFormat="1" applyFont="1" applyBorder="1" applyAlignment="1">
      <alignment vertical="center"/>
    </xf>
    <xf numFmtId="0" fontId="2" fillId="0" borderId="63" xfId="0" applyFont="1" applyBorder="1" applyAlignment="1">
      <alignment horizontal="left" vertical="center"/>
    </xf>
    <xf numFmtId="0" fontId="2" fillId="0" borderId="96" xfId="0" applyFont="1" applyBorder="1" applyAlignment="1">
      <alignment horizontal="left" vertical="center"/>
    </xf>
    <xf numFmtId="0" fontId="4" fillId="0" borderId="62" xfId="0" applyFont="1" applyBorder="1" applyAlignment="1">
      <alignment vertical="center"/>
    </xf>
    <xf numFmtId="0" fontId="5" fillId="0" borderId="84" xfId="0" applyFont="1" applyBorder="1" applyAlignment="1">
      <alignment horizontal="right" vertical="center"/>
    </xf>
    <xf numFmtId="0" fontId="4" fillId="0" borderId="96" xfId="0" applyFont="1" applyBorder="1" applyAlignment="1">
      <alignment vertical="center"/>
    </xf>
    <xf numFmtId="1" fontId="2" fillId="0" borderId="47" xfId="0" applyNumberFormat="1" applyFont="1" applyBorder="1" applyAlignment="1">
      <alignment vertical="center"/>
    </xf>
    <xf numFmtId="0" fontId="5" fillId="3" borderId="81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 wrapText="1"/>
    </xf>
    <xf numFmtId="49" fontId="2" fillId="0" borderId="108" xfId="0" applyNumberFormat="1" applyFont="1" applyBorder="1" applyAlignment="1">
      <alignment horizontal="left" vertical="center"/>
    </xf>
    <xf numFmtId="0" fontId="2" fillId="0" borderId="10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/>
    </xf>
    <xf numFmtId="0" fontId="5" fillId="5" borderId="81" xfId="0" applyFont="1" applyFill="1" applyBorder="1" applyAlignment="1">
      <alignment horizontal="right" vertical="center"/>
    </xf>
    <xf numFmtId="0" fontId="5" fillId="5" borderId="21" xfId="0" applyFont="1" applyFill="1" applyBorder="1" applyAlignment="1">
      <alignment horizontal="right" vertical="center"/>
    </xf>
    <xf numFmtId="0" fontId="5" fillId="0" borderId="92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/>
    </xf>
    <xf numFmtId="0" fontId="6" fillId="0" borderId="64" xfId="0" applyFont="1" applyBorder="1" applyAlignment="1">
      <alignment vertical="center" wrapText="1"/>
    </xf>
    <xf numFmtId="0" fontId="6" fillId="0" borderId="63" xfId="0" applyFont="1" applyBorder="1" applyAlignment="1">
      <alignment vertical="center" wrapText="1"/>
    </xf>
    <xf numFmtId="0" fontId="6" fillId="0" borderId="62" xfId="0" applyFont="1" applyBorder="1" applyAlignment="1">
      <alignment vertical="center" wrapText="1"/>
    </xf>
    <xf numFmtId="0" fontId="6" fillId="0" borderId="83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15" fillId="0" borderId="40" xfId="0" applyFont="1" applyBorder="1" applyAlignment="1">
      <alignment horizontal="center"/>
    </xf>
    <xf numFmtId="0" fontId="15" fillId="0" borderId="58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3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wrapText="1"/>
    </xf>
    <xf numFmtId="0" fontId="15" fillId="0" borderId="59" xfId="0" applyFont="1" applyBorder="1" applyAlignment="1">
      <alignment horizontal="center" wrapText="1"/>
    </xf>
    <xf numFmtId="0" fontId="15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top" wrapText="1"/>
    </xf>
    <xf numFmtId="0" fontId="6" fillId="0" borderId="18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94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94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/>
    </xf>
    <xf numFmtId="49" fontId="2" fillId="3" borderId="21" xfId="0" applyNumberFormat="1" applyFont="1" applyFill="1" applyBorder="1" applyAlignment="1">
      <alignment horizontal="left" vertical="center"/>
    </xf>
    <xf numFmtId="0" fontId="2" fillId="0" borderId="95" xfId="0" applyFont="1" applyBorder="1" applyAlignment="1">
      <alignment horizontal="center" wrapText="1"/>
    </xf>
    <xf numFmtId="0" fontId="2" fillId="0" borderId="84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94" xfId="0" applyBorder="1" applyAlignment="1"/>
    <xf numFmtId="49" fontId="2" fillId="0" borderId="2" xfId="0" applyNumberFormat="1" applyFont="1" applyBorder="1" applyAlignment="1">
      <alignment horizontal="center"/>
    </xf>
    <xf numFmtId="0" fontId="2" fillId="0" borderId="109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110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49" fontId="2" fillId="5" borderId="19" xfId="0" applyNumberFormat="1" applyFont="1" applyFill="1" applyBorder="1" applyAlignment="1">
      <alignment horizontal="left" vertical="center"/>
    </xf>
    <xf numFmtId="49" fontId="2" fillId="5" borderId="21" xfId="0" applyNumberFormat="1" applyFont="1" applyFill="1" applyBorder="1" applyAlignment="1">
      <alignment horizontal="left" vertical="center"/>
    </xf>
    <xf numFmtId="0" fontId="0" fillId="5" borderId="20" xfId="0" applyFill="1" applyBorder="1" applyAlignment="1">
      <alignment vertical="center"/>
    </xf>
    <xf numFmtId="0" fontId="0" fillId="5" borderId="81" xfId="0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vertical="center"/>
    </xf>
  </cellXfs>
  <cellStyles count="5">
    <cellStyle name="Normál" xfId="0" builtinId="0"/>
    <cellStyle name="Normál 2" xfId="3"/>
    <cellStyle name="Normál 3" xfId="4"/>
    <cellStyle name="Note 2" xfId="2"/>
    <cellStyle name="Rossz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3"/>
  <sheetViews>
    <sheetView showGridLines="0" tabSelected="1" zoomScaleNormal="10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AR1"/>
    </sheetView>
  </sheetViews>
  <sheetFormatPr defaultColWidth="9.28515625" defaultRowHeight="12.75" customHeight="1" x14ac:dyDescent="0.2"/>
  <cols>
    <col min="1" max="1" width="5.5703125" style="1" customWidth="1"/>
    <col min="2" max="2" width="14.5703125" style="114" customWidth="1"/>
    <col min="3" max="3" width="36.140625" style="92" customWidth="1"/>
    <col min="4" max="4" width="32.7109375" style="92" customWidth="1"/>
    <col min="5" max="5" width="6.7109375" style="181" bestFit="1" customWidth="1"/>
    <col min="6" max="6" width="4" style="92" customWidth="1"/>
    <col min="7" max="7" width="3.85546875" style="92" customWidth="1"/>
    <col min="8" max="8" width="4" style="92" bestFit="1" customWidth="1"/>
    <col min="9" max="9" width="4" style="92" customWidth="1"/>
    <col min="10" max="10" width="5.42578125" style="92" customWidth="1"/>
    <col min="11" max="11" width="3.5703125" style="2" customWidth="1"/>
    <col min="12" max="12" width="4.28515625" style="2" bestFit="1" customWidth="1"/>
    <col min="13" max="13" width="2.7109375" style="2" bestFit="1" customWidth="1"/>
    <col min="14" max="14" width="2.42578125" style="2" bestFit="1" customWidth="1"/>
    <col min="15" max="15" width="4.28515625" style="2" bestFit="1" customWidth="1"/>
    <col min="16" max="16" width="3.5703125" style="2" customWidth="1"/>
    <col min="17" max="17" width="4.28515625" style="2" bestFit="1" customWidth="1"/>
    <col min="18" max="18" width="2.7109375" style="2" bestFit="1" customWidth="1"/>
    <col min="19" max="19" width="2.42578125" style="2" bestFit="1" customWidth="1"/>
    <col min="20" max="20" width="4.28515625" style="2" bestFit="1" customWidth="1"/>
    <col min="21" max="21" width="3.5703125" style="2" customWidth="1"/>
    <col min="22" max="22" width="4.28515625" style="2" bestFit="1" customWidth="1"/>
    <col min="23" max="23" width="3.42578125" style="2" bestFit="1" customWidth="1"/>
    <col min="24" max="24" width="2.42578125" style="2" bestFit="1" customWidth="1"/>
    <col min="25" max="25" width="4.28515625" style="2" bestFit="1" customWidth="1"/>
    <col min="26" max="26" width="3.5703125" style="2" customWidth="1"/>
    <col min="27" max="27" width="4.28515625" style="2" bestFit="1" customWidth="1"/>
    <col min="28" max="28" width="3.42578125" style="2" bestFit="1" customWidth="1"/>
    <col min="29" max="29" width="2.42578125" style="2" bestFit="1" customWidth="1"/>
    <col min="30" max="30" width="4.28515625" style="2" bestFit="1" customWidth="1"/>
    <col min="31" max="31" width="3.5703125" style="2" customWidth="1"/>
    <col min="32" max="32" width="4.28515625" style="2" bestFit="1" customWidth="1"/>
    <col min="33" max="33" width="3" style="2" bestFit="1" customWidth="1"/>
    <col min="34" max="34" width="2.42578125" style="2" bestFit="1" customWidth="1"/>
    <col min="35" max="35" width="4.28515625" style="2" bestFit="1" customWidth="1"/>
    <col min="36" max="36" width="3.5703125" style="2" customWidth="1"/>
    <col min="37" max="37" width="4.28515625" style="2" bestFit="1" customWidth="1"/>
    <col min="38" max="38" width="3" style="2" bestFit="1" customWidth="1"/>
    <col min="39" max="39" width="2.42578125" style="2" bestFit="1" customWidth="1"/>
    <col min="40" max="40" width="4.28515625" style="2" bestFit="1" customWidth="1"/>
    <col min="41" max="41" width="4.5703125" style="86" bestFit="1" customWidth="1"/>
    <col min="42" max="42" width="14.7109375" style="2" bestFit="1" customWidth="1"/>
    <col min="43" max="43" width="4.7109375" style="2" customWidth="1"/>
    <col min="44" max="44" width="13.28515625" style="2" bestFit="1" customWidth="1"/>
    <col min="45" max="46" width="9.28515625" style="2" customWidth="1"/>
    <col min="47" max="16384" width="9.28515625" style="2"/>
  </cols>
  <sheetData>
    <row r="1" spans="1:44" ht="15" customHeight="1" x14ac:dyDescent="0.2">
      <c r="A1" s="326" t="s">
        <v>213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</row>
    <row r="2" spans="1:44" s="3" customFormat="1" x14ac:dyDescent="0.2">
      <c r="A2" s="329" t="s">
        <v>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</row>
    <row r="3" spans="1:44" s="3" customFormat="1" ht="13.5" thickBot="1" x14ac:dyDescent="0.25">
      <c r="A3" s="1"/>
      <c r="B3" s="4"/>
      <c r="C3" s="5"/>
      <c r="D3" s="5"/>
      <c r="E3" s="174"/>
      <c r="F3" s="5"/>
      <c r="G3" s="5"/>
      <c r="H3" s="5"/>
      <c r="I3" s="5"/>
      <c r="J3" s="5"/>
      <c r="AO3" s="1"/>
    </row>
    <row r="4" spans="1:44" s="3" customFormat="1" ht="13.15" customHeight="1" x14ac:dyDescent="0.2">
      <c r="A4" s="331" t="s">
        <v>1</v>
      </c>
      <c r="B4" s="333" t="s">
        <v>2</v>
      </c>
      <c r="C4" s="335" t="s">
        <v>3</v>
      </c>
      <c r="D4" s="315" t="s">
        <v>4</v>
      </c>
      <c r="E4" s="315" t="s">
        <v>5</v>
      </c>
      <c r="F4" s="6" t="s">
        <v>6</v>
      </c>
      <c r="G4" s="7"/>
      <c r="H4" s="7"/>
      <c r="I4" s="7"/>
      <c r="J4" s="322" t="s">
        <v>7</v>
      </c>
      <c r="K4" s="305" t="s">
        <v>8</v>
      </c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37"/>
      <c r="AP4" s="309" t="s">
        <v>9</v>
      </c>
      <c r="AQ4" s="172"/>
      <c r="AR4" s="311" t="s">
        <v>9</v>
      </c>
    </row>
    <row r="5" spans="1:44" s="3" customFormat="1" ht="13.5" customHeight="1" thickBot="1" x14ac:dyDescent="0.25">
      <c r="A5" s="332"/>
      <c r="B5" s="334"/>
      <c r="C5" s="336"/>
      <c r="D5" s="316"/>
      <c r="E5" s="316"/>
      <c r="F5" s="275" t="s">
        <v>10</v>
      </c>
      <c r="G5" s="62" t="s">
        <v>11</v>
      </c>
      <c r="H5" s="62" t="s">
        <v>12</v>
      </c>
      <c r="I5" s="62" t="s">
        <v>13</v>
      </c>
      <c r="J5" s="323"/>
      <c r="K5" s="8"/>
      <c r="L5" s="9"/>
      <c r="M5" s="9" t="s">
        <v>14</v>
      </c>
      <c r="N5" s="9"/>
      <c r="O5" s="10"/>
      <c r="P5" s="9"/>
      <c r="Q5" s="9"/>
      <c r="R5" s="9" t="s">
        <v>15</v>
      </c>
      <c r="S5" s="9"/>
      <c r="T5" s="10"/>
      <c r="U5" s="9"/>
      <c r="V5" s="9"/>
      <c r="W5" s="9" t="s">
        <v>16</v>
      </c>
      <c r="X5" s="58"/>
      <c r="Y5" s="10"/>
      <c r="Z5" s="9"/>
      <c r="AA5" s="9"/>
      <c r="AB5" s="9" t="s">
        <v>17</v>
      </c>
      <c r="AC5" s="9"/>
      <c r="AD5" s="10"/>
      <c r="AE5" s="9"/>
      <c r="AF5" s="9"/>
      <c r="AG5" s="9" t="s">
        <v>18</v>
      </c>
      <c r="AH5" s="9"/>
      <c r="AI5" s="10"/>
      <c r="AJ5" s="8"/>
      <c r="AK5" s="9"/>
      <c r="AL5" s="9" t="s">
        <v>19</v>
      </c>
      <c r="AM5" s="9"/>
      <c r="AN5" s="11"/>
      <c r="AO5" s="338"/>
      <c r="AP5" s="310"/>
      <c r="AQ5" s="173"/>
      <c r="AR5" s="312"/>
    </row>
    <row r="6" spans="1:44" s="3" customFormat="1" ht="12.75" customHeight="1" x14ac:dyDescent="0.2">
      <c r="A6" s="276"/>
      <c r="B6" s="279"/>
      <c r="C6" s="61"/>
      <c r="D6" s="280"/>
      <c r="E6" s="278"/>
      <c r="F6" s="277"/>
      <c r="G6" s="277"/>
      <c r="H6" s="277"/>
      <c r="I6" s="277"/>
      <c r="J6" s="277"/>
      <c r="K6" s="12" t="s">
        <v>11</v>
      </c>
      <c r="L6" s="13" t="s">
        <v>12</v>
      </c>
      <c r="M6" s="13" t="s">
        <v>20</v>
      </c>
      <c r="N6" s="13" t="s">
        <v>21</v>
      </c>
      <c r="O6" s="14" t="s">
        <v>22</v>
      </c>
      <c r="P6" s="12" t="s">
        <v>11</v>
      </c>
      <c r="Q6" s="13" t="s">
        <v>12</v>
      </c>
      <c r="R6" s="13" t="s">
        <v>20</v>
      </c>
      <c r="S6" s="13" t="s">
        <v>21</v>
      </c>
      <c r="T6" s="14" t="s">
        <v>22</v>
      </c>
      <c r="U6" s="12" t="s">
        <v>11</v>
      </c>
      <c r="V6" s="13" t="s">
        <v>12</v>
      </c>
      <c r="W6" s="13" t="s">
        <v>20</v>
      </c>
      <c r="X6" s="13" t="s">
        <v>21</v>
      </c>
      <c r="Y6" s="14" t="s">
        <v>22</v>
      </c>
      <c r="Z6" s="12" t="s">
        <v>11</v>
      </c>
      <c r="AA6" s="13" t="s">
        <v>12</v>
      </c>
      <c r="AB6" s="13" t="s">
        <v>20</v>
      </c>
      <c r="AC6" s="13" t="s">
        <v>21</v>
      </c>
      <c r="AD6" s="14" t="s">
        <v>22</v>
      </c>
      <c r="AE6" s="12" t="s">
        <v>11</v>
      </c>
      <c r="AF6" s="13" t="s">
        <v>12</v>
      </c>
      <c r="AG6" s="13" t="s">
        <v>20</v>
      </c>
      <c r="AH6" s="13" t="s">
        <v>21</v>
      </c>
      <c r="AI6" s="14" t="s">
        <v>22</v>
      </c>
      <c r="AJ6" s="12" t="s">
        <v>11</v>
      </c>
      <c r="AK6" s="13" t="s">
        <v>12</v>
      </c>
      <c r="AL6" s="13" t="s">
        <v>20</v>
      </c>
      <c r="AM6" s="13" t="s">
        <v>21</v>
      </c>
      <c r="AN6" s="14" t="s">
        <v>22</v>
      </c>
      <c r="AO6" s="136" t="s">
        <v>1</v>
      </c>
      <c r="AP6" s="131" t="s">
        <v>2</v>
      </c>
      <c r="AQ6" s="136" t="s">
        <v>1</v>
      </c>
      <c r="AR6" s="131" t="s">
        <v>2</v>
      </c>
    </row>
    <row r="7" spans="1:44" s="3" customFormat="1" ht="12.75" customHeight="1" x14ac:dyDescent="0.2">
      <c r="A7" s="15"/>
      <c r="B7" s="318" t="s">
        <v>23</v>
      </c>
      <c r="C7" s="325"/>
      <c r="D7" s="16"/>
      <c r="E7" s="176"/>
      <c r="F7" s="270">
        <f t="shared" ref="F7:M7" si="0">SUM(F8:F15)</f>
        <v>21</v>
      </c>
      <c r="G7" s="270">
        <f t="shared" si="0"/>
        <v>8</v>
      </c>
      <c r="H7" s="270">
        <f t="shared" si="0"/>
        <v>13</v>
      </c>
      <c r="I7" s="270">
        <f t="shared" si="0"/>
        <v>0</v>
      </c>
      <c r="J7" s="270">
        <f t="shared" si="0"/>
        <v>25</v>
      </c>
      <c r="K7" s="18">
        <f t="shared" si="0"/>
        <v>4</v>
      </c>
      <c r="L7" s="19">
        <f t="shared" si="0"/>
        <v>6</v>
      </c>
      <c r="M7" s="19">
        <f t="shared" si="0"/>
        <v>0</v>
      </c>
      <c r="N7" s="19"/>
      <c r="O7" s="20">
        <f>SUM(O8:O15)</f>
        <v>13</v>
      </c>
      <c r="P7" s="15">
        <f>SUM(P8:P15)</f>
        <v>4</v>
      </c>
      <c r="Q7" s="19">
        <f>SUM(Q8:Q15)</f>
        <v>5</v>
      </c>
      <c r="R7" s="19">
        <f>SUM(R8:R15)</f>
        <v>0</v>
      </c>
      <c r="S7" s="19"/>
      <c r="T7" s="20">
        <f>SUM(T8:T15)</f>
        <v>10</v>
      </c>
      <c r="U7" s="15">
        <f>SUM(U8:U15)</f>
        <v>0</v>
      </c>
      <c r="V7" s="19">
        <f>SUM(V8:V15)</f>
        <v>1</v>
      </c>
      <c r="W7" s="19">
        <f>SUM(W8:W15)</f>
        <v>0</v>
      </c>
      <c r="X7" s="115"/>
      <c r="Y7" s="20">
        <f>SUM(Y8:Y15)</f>
        <v>1</v>
      </c>
      <c r="Z7" s="15">
        <f>SUM(Z8:Z15)</f>
        <v>0</v>
      </c>
      <c r="AA7" s="19">
        <f>SUM(AA8:AA15)</f>
        <v>1</v>
      </c>
      <c r="AB7" s="19">
        <f>SUM(AB8:AB15)</f>
        <v>0</v>
      </c>
      <c r="AC7" s="19"/>
      <c r="AD7" s="20">
        <f>SUM(AD8:AD15)</f>
        <v>1</v>
      </c>
      <c r="AE7" s="15">
        <f>SUM(AE8:AE15)</f>
        <v>0</v>
      </c>
      <c r="AF7" s="19">
        <f>SUM(AF8:AF15)</f>
        <v>0</v>
      </c>
      <c r="AG7" s="19">
        <f>SUM(AG8:AG15)</f>
        <v>0</v>
      </c>
      <c r="AH7" s="19"/>
      <c r="AI7" s="20">
        <f>SUM(AI8:AI15)</f>
        <v>0</v>
      </c>
      <c r="AJ7" s="15">
        <f>SUM(AJ8:AJ15)</f>
        <v>0</v>
      </c>
      <c r="AK7" s="19">
        <f>SUM(AK8:AK15)</f>
        <v>0</v>
      </c>
      <c r="AL7" s="19">
        <f>SUM(AL8:AL15)</f>
        <v>0</v>
      </c>
      <c r="AM7" s="19"/>
      <c r="AN7" s="20">
        <f>SUM(AN8:AN15)</f>
        <v>0</v>
      </c>
      <c r="AO7" s="282"/>
      <c r="AP7" s="283"/>
      <c r="AQ7" s="284"/>
      <c r="AR7" s="284"/>
    </row>
    <row r="8" spans="1:44" s="3" customFormat="1" ht="12.75" customHeight="1" x14ac:dyDescent="0.2">
      <c r="A8" s="21" t="s">
        <v>14</v>
      </c>
      <c r="B8" s="27" t="s">
        <v>24</v>
      </c>
      <c r="C8" s="304" t="s">
        <v>25</v>
      </c>
      <c r="D8" s="22" t="s">
        <v>26</v>
      </c>
      <c r="E8" s="183" t="s">
        <v>27</v>
      </c>
      <c r="F8" s="21">
        <f>SUM(K8:M8)+SUM(P8:R8)+SUM(U8:W8)+SUM(Z8:AB8)+SUM(AE8:AG8)+SUM(AJ8:AL8)</f>
        <v>4</v>
      </c>
      <c r="G8" s="21">
        <f t="shared" ref="G8:I15" si="1">K8+P8+U8+Z8+AE8+AJ8</f>
        <v>2</v>
      </c>
      <c r="H8" s="21">
        <f t="shared" si="1"/>
        <v>2</v>
      </c>
      <c r="I8" s="21">
        <f t="shared" si="1"/>
        <v>0</v>
      </c>
      <c r="J8" s="271">
        <f>O8+T8+Y8+AD8+AI8+AN8</f>
        <v>6</v>
      </c>
      <c r="K8" s="201">
        <v>2</v>
      </c>
      <c r="L8" s="202">
        <v>2</v>
      </c>
      <c r="M8" s="203">
        <v>0</v>
      </c>
      <c r="N8" s="204" t="s">
        <v>28</v>
      </c>
      <c r="O8" s="205">
        <v>6</v>
      </c>
      <c r="P8" s="201"/>
      <c r="Q8" s="202"/>
      <c r="R8" s="203"/>
      <c r="S8" s="204"/>
      <c r="T8" s="205"/>
      <c r="U8" s="203"/>
      <c r="V8" s="202"/>
      <c r="W8" s="203"/>
      <c r="X8" s="206"/>
      <c r="Y8" s="205"/>
      <c r="Z8" s="201"/>
      <c r="AA8" s="202"/>
      <c r="AB8" s="203"/>
      <c r="AC8" s="204"/>
      <c r="AD8" s="205"/>
      <c r="AE8" s="201"/>
      <c r="AF8" s="202"/>
      <c r="AG8" s="203"/>
      <c r="AH8" s="204"/>
      <c r="AI8" s="205"/>
      <c r="AJ8" s="207"/>
      <c r="AK8" s="202"/>
      <c r="AL8" s="203"/>
      <c r="AM8" s="204"/>
      <c r="AN8" s="205"/>
      <c r="AO8" s="137"/>
      <c r="AP8" s="142"/>
      <c r="AQ8" s="138"/>
      <c r="AR8" s="138"/>
    </row>
    <row r="9" spans="1:44" s="3" customFormat="1" ht="12.75" customHeight="1" x14ac:dyDescent="0.2">
      <c r="A9" s="26" t="s">
        <v>15</v>
      </c>
      <c r="B9" s="27" t="s">
        <v>29</v>
      </c>
      <c r="C9" s="34" t="s">
        <v>30</v>
      </c>
      <c r="D9" s="28" t="s">
        <v>31</v>
      </c>
      <c r="E9" s="184" t="s">
        <v>27</v>
      </c>
      <c r="F9" s="26">
        <f>SUM(K9:M9)+SUM(P9:R9)+SUM(U9:W9)+SUM(Z9:AB9)+SUM(AE9:AG9)+SUM(AJ9:AL9)</f>
        <v>5</v>
      </c>
      <c r="G9" s="26">
        <f t="shared" si="1"/>
        <v>2</v>
      </c>
      <c r="H9" s="26">
        <f t="shared" si="1"/>
        <v>3</v>
      </c>
      <c r="I9" s="26">
        <f t="shared" si="1"/>
        <v>0</v>
      </c>
      <c r="J9" s="272">
        <f>O9+T9+Y9+AD9+AI9+AN9</f>
        <v>6</v>
      </c>
      <c r="K9" s="208">
        <v>2</v>
      </c>
      <c r="L9" s="209">
        <v>3</v>
      </c>
      <c r="M9" s="210">
        <v>0</v>
      </c>
      <c r="N9" s="211" t="s">
        <v>32</v>
      </c>
      <c r="O9" s="212">
        <v>6</v>
      </c>
      <c r="P9" s="208"/>
      <c r="Q9" s="209"/>
      <c r="R9" s="210"/>
      <c r="S9" s="211"/>
      <c r="T9" s="212"/>
      <c r="U9" s="210"/>
      <c r="V9" s="209"/>
      <c r="W9" s="210"/>
      <c r="X9" s="213"/>
      <c r="Y9" s="212"/>
      <c r="Z9" s="208"/>
      <c r="AA9" s="209"/>
      <c r="AB9" s="210"/>
      <c r="AC9" s="211"/>
      <c r="AD9" s="212"/>
      <c r="AE9" s="208"/>
      <c r="AF9" s="209"/>
      <c r="AG9" s="210"/>
      <c r="AH9" s="211"/>
      <c r="AI9" s="212"/>
      <c r="AJ9" s="208"/>
      <c r="AK9" s="214"/>
      <c r="AL9" s="210"/>
      <c r="AM9" s="211"/>
      <c r="AN9" s="212"/>
      <c r="AO9" s="32"/>
      <c r="AP9" s="143"/>
      <c r="AQ9" s="146"/>
      <c r="AR9" s="120"/>
    </row>
    <row r="10" spans="1:44" s="3" customFormat="1" ht="12.75" customHeight="1" x14ac:dyDescent="0.2">
      <c r="A10" s="26" t="s">
        <v>16</v>
      </c>
      <c r="B10" s="27" t="s">
        <v>33</v>
      </c>
      <c r="C10" s="34" t="s">
        <v>34</v>
      </c>
      <c r="D10" s="35" t="s">
        <v>35</v>
      </c>
      <c r="E10" s="185" t="s">
        <v>27</v>
      </c>
      <c r="F10" s="26">
        <f>SUM(K10:M10)+SUM(P10:R10)+SUM(U10:W10)+SUM(Z10:AB10)+SUM(AE10:AG10)+SUM(AJ10:AL10)</f>
        <v>4</v>
      </c>
      <c r="G10" s="26">
        <f t="shared" si="1"/>
        <v>2</v>
      </c>
      <c r="H10" s="26">
        <f t="shared" si="1"/>
        <v>2</v>
      </c>
      <c r="I10" s="26">
        <f t="shared" si="1"/>
        <v>0</v>
      </c>
      <c r="J10" s="272">
        <f>O10+T10+Y10+AD10+AI10+AN10</f>
        <v>4</v>
      </c>
      <c r="K10" s="208"/>
      <c r="L10" s="209"/>
      <c r="M10" s="210"/>
      <c r="N10" s="211"/>
      <c r="O10" s="212"/>
      <c r="P10" s="208">
        <v>2</v>
      </c>
      <c r="Q10" s="209">
        <v>2</v>
      </c>
      <c r="R10" s="211">
        <v>0</v>
      </c>
      <c r="S10" s="211" t="s">
        <v>32</v>
      </c>
      <c r="T10" s="212">
        <v>4</v>
      </c>
      <c r="U10" s="210"/>
      <c r="V10" s="209"/>
      <c r="W10" s="210"/>
      <c r="X10" s="213"/>
      <c r="Y10" s="212"/>
      <c r="Z10" s="208"/>
      <c r="AA10" s="209"/>
      <c r="AB10" s="210"/>
      <c r="AC10" s="211"/>
      <c r="AD10" s="212"/>
      <c r="AE10" s="208"/>
      <c r="AF10" s="209"/>
      <c r="AG10" s="210"/>
      <c r="AH10" s="211"/>
      <c r="AI10" s="212"/>
      <c r="AJ10" s="208"/>
      <c r="AK10" s="214"/>
      <c r="AL10" s="210"/>
      <c r="AM10" s="211"/>
      <c r="AN10" s="212"/>
      <c r="AO10" s="32" t="str">
        <f>A8</f>
        <v>1.</v>
      </c>
      <c r="AP10" s="144" t="str">
        <f>B8</f>
        <v>NMXMA1PBNF</v>
      </c>
      <c r="AQ10" s="262"/>
      <c r="AR10" s="120"/>
    </row>
    <row r="11" spans="1:44" s="3" customFormat="1" ht="12.75" customHeight="1" x14ac:dyDescent="0.2">
      <c r="A11" s="26" t="s">
        <v>17</v>
      </c>
      <c r="B11" s="27" t="s">
        <v>36</v>
      </c>
      <c r="C11" s="34" t="s">
        <v>37</v>
      </c>
      <c r="D11" s="28" t="s">
        <v>31</v>
      </c>
      <c r="E11" s="184" t="s">
        <v>27</v>
      </c>
      <c r="F11" s="26">
        <f t="shared" ref="F11:F15" si="2">SUM(K11:M11)+SUM(P11:R11)+SUM(U11:W11)+SUM(Z11:AB11)+SUM(AE11:AG11)+SUM(AJ11:AL11)</f>
        <v>4</v>
      </c>
      <c r="G11" s="26">
        <f t="shared" si="1"/>
        <v>2</v>
      </c>
      <c r="H11" s="26">
        <f t="shared" si="1"/>
        <v>2</v>
      </c>
      <c r="I11" s="26">
        <f t="shared" si="1"/>
        <v>0</v>
      </c>
      <c r="J11" s="272">
        <f t="shared" ref="J11:J15" si="3">O11+T11+Y11+AD11+AI11+AN11</f>
        <v>5</v>
      </c>
      <c r="K11" s="215"/>
      <c r="L11" s="216"/>
      <c r="M11" s="217"/>
      <c r="N11" s="218"/>
      <c r="O11" s="219"/>
      <c r="P11" s="215">
        <v>2</v>
      </c>
      <c r="Q11" s="216">
        <v>2</v>
      </c>
      <c r="R11" s="217">
        <v>0</v>
      </c>
      <c r="S11" s="218" t="s">
        <v>32</v>
      </c>
      <c r="T11" s="219">
        <v>5</v>
      </c>
      <c r="U11" s="217"/>
      <c r="V11" s="216"/>
      <c r="W11" s="217"/>
      <c r="X11" s="220"/>
      <c r="Y11" s="219"/>
      <c r="Z11" s="215"/>
      <c r="AA11" s="216"/>
      <c r="AB11" s="217"/>
      <c r="AC11" s="218"/>
      <c r="AD11" s="219"/>
      <c r="AE11" s="215"/>
      <c r="AF11" s="216"/>
      <c r="AG11" s="217"/>
      <c r="AH11" s="218"/>
      <c r="AI11" s="219"/>
      <c r="AJ11" s="215"/>
      <c r="AK11" s="221"/>
      <c r="AL11" s="217"/>
      <c r="AM11" s="218"/>
      <c r="AN11" s="219"/>
      <c r="AO11" s="32" t="str">
        <f>A9</f>
        <v>2.</v>
      </c>
      <c r="AP11" s="144" t="str">
        <f>B9</f>
        <v>NMXIMAPBNF</v>
      </c>
      <c r="AQ11" s="262"/>
      <c r="AR11" s="139"/>
    </row>
    <row r="12" spans="1:44" s="3" customFormat="1" ht="12.75" customHeight="1" x14ac:dyDescent="0.2">
      <c r="A12" s="26" t="s">
        <v>18</v>
      </c>
      <c r="B12" s="27" t="s">
        <v>38</v>
      </c>
      <c r="C12" s="34" t="s">
        <v>39</v>
      </c>
      <c r="D12" s="36" t="s">
        <v>40</v>
      </c>
      <c r="E12" s="186" t="s">
        <v>41</v>
      </c>
      <c r="F12" s="26">
        <f t="shared" si="2"/>
        <v>1</v>
      </c>
      <c r="G12" s="26">
        <f t="shared" si="1"/>
        <v>0</v>
      </c>
      <c r="H12" s="26">
        <f t="shared" si="1"/>
        <v>1</v>
      </c>
      <c r="I12" s="26">
        <f t="shared" si="1"/>
        <v>0</v>
      </c>
      <c r="J12" s="272">
        <f t="shared" si="3"/>
        <v>1</v>
      </c>
      <c r="K12" s="215">
        <v>0</v>
      </c>
      <c r="L12" s="216">
        <v>1</v>
      </c>
      <c r="M12" s="217">
        <v>0</v>
      </c>
      <c r="N12" s="218" t="s">
        <v>42</v>
      </c>
      <c r="O12" s="219">
        <v>1</v>
      </c>
      <c r="P12" s="215"/>
      <c r="Q12" s="216"/>
      <c r="R12" s="217"/>
      <c r="S12" s="218"/>
      <c r="T12" s="219"/>
      <c r="U12" s="217"/>
      <c r="V12" s="216"/>
      <c r="W12" s="217"/>
      <c r="X12" s="220"/>
      <c r="Y12" s="219"/>
      <c r="Z12" s="215"/>
      <c r="AA12" s="216"/>
      <c r="AB12" s="217"/>
      <c r="AC12" s="218"/>
      <c r="AD12" s="219"/>
      <c r="AE12" s="215"/>
      <c r="AF12" s="216"/>
      <c r="AG12" s="217"/>
      <c r="AH12" s="218"/>
      <c r="AI12" s="219"/>
      <c r="AJ12" s="215"/>
      <c r="AK12" s="221"/>
      <c r="AL12" s="217"/>
      <c r="AM12" s="218"/>
      <c r="AN12" s="219"/>
      <c r="AO12" s="32"/>
      <c r="AP12" s="144"/>
      <c r="AQ12" s="262"/>
      <c r="AR12" s="139"/>
    </row>
    <row r="13" spans="1:44" s="3" customFormat="1" ht="12.75" customHeight="1" x14ac:dyDescent="0.2">
      <c r="A13" s="26" t="s">
        <v>19</v>
      </c>
      <c r="B13" s="27" t="s">
        <v>43</v>
      </c>
      <c r="C13" s="34" t="s">
        <v>44</v>
      </c>
      <c r="D13" s="36" t="s">
        <v>40</v>
      </c>
      <c r="E13" s="186" t="s">
        <v>41</v>
      </c>
      <c r="F13" s="26">
        <f t="shared" si="2"/>
        <v>1</v>
      </c>
      <c r="G13" s="26">
        <f t="shared" si="1"/>
        <v>0</v>
      </c>
      <c r="H13" s="26">
        <f t="shared" si="1"/>
        <v>1</v>
      </c>
      <c r="I13" s="26">
        <f t="shared" si="1"/>
        <v>0</v>
      </c>
      <c r="J13" s="272">
        <f t="shared" si="3"/>
        <v>1</v>
      </c>
      <c r="K13" s="215"/>
      <c r="L13" s="216"/>
      <c r="M13" s="217"/>
      <c r="N13" s="218"/>
      <c r="O13" s="219"/>
      <c r="P13" s="215">
        <v>0</v>
      </c>
      <c r="Q13" s="216">
        <v>1</v>
      </c>
      <c r="R13" s="217">
        <v>0</v>
      </c>
      <c r="S13" s="218" t="s">
        <v>42</v>
      </c>
      <c r="T13" s="219">
        <v>1</v>
      </c>
      <c r="U13" s="217"/>
      <c r="V13" s="216"/>
      <c r="W13" s="217"/>
      <c r="X13" s="220"/>
      <c r="Y13" s="219"/>
      <c r="Z13" s="215"/>
      <c r="AA13" s="216"/>
      <c r="AB13" s="217"/>
      <c r="AC13" s="218"/>
      <c r="AD13" s="219"/>
      <c r="AE13" s="215"/>
      <c r="AF13" s="216"/>
      <c r="AG13" s="217"/>
      <c r="AH13" s="218"/>
      <c r="AI13" s="219"/>
      <c r="AJ13" s="215"/>
      <c r="AK13" s="221"/>
      <c r="AL13" s="217"/>
      <c r="AM13" s="218"/>
      <c r="AN13" s="219"/>
      <c r="AO13" s="32"/>
      <c r="AP13" s="144"/>
      <c r="AQ13" s="262"/>
      <c r="AR13" s="139"/>
    </row>
    <row r="14" spans="1:44" s="3" customFormat="1" ht="12.75" customHeight="1" x14ac:dyDescent="0.2">
      <c r="A14" s="26" t="s">
        <v>45</v>
      </c>
      <c r="B14" s="27" t="s">
        <v>46</v>
      </c>
      <c r="C14" s="34" t="s">
        <v>47</v>
      </c>
      <c r="D14" s="36" t="s">
        <v>40</v>
      </c>
      <c r="E14" s="186" t="s">
        <v>41</v>
      </c>
      <c r="F14" s="26">
        <f t="shared" si="2"/>
        <v>1</v>
      </c>
      <c r="G14" s="26">
        <f t="shared" si="1"/>
        <v>0</v>
      </c>
      <c r="H14" s="26">
        <f t="shared" si="1"/>
        <v>1</v>
      </c>
      <c r="I14" s="26">
        <f t="shared" si="1"/>
        <v>0</v>
      </c>
      <c r="J14" s="272">
        <f t="shared" si="3"/>
        <v>1</v>
      </c>
      <c r="K14" s="215"/>
      <c r="L14" s="216"/>
      <c r="M14" s="217"/>
      <c r="N14" s="218"/>
      <c r="O14" s="219"/>
      <c r="P14" s="215"/>
      <c r="Q14" s="216"/>
      <c r="R14" s="217"/>
      <c r="S14" s="218"/>
      <c r="T14" s="219"/>
      <c r="U14" s="215">
        <v>0</v>
      </c>
      <c r="V14" s="216">
        <v>1</v>
      </c>
      <c r="W14" s="217">
        <v>0</v>
      </c>
      <c r="X14" s="218" t="s">
        <v>42</v>
      </c>
      <c r="Y14" s="219">
        <v>1</v>
      </c>
      <c r="Z14" s="215"/>
      <c r="AA14" s="216"/>
      <c r="AB14" s="217"/>
      <c r="AC14" s="218"/>
      <c r="AD14" s="219"/>
      <c r="AE14" s="215"/>
      <c r="AF14" s="216"/>
      <c r="AG14" s="217"/>
      <c r="AH14" s="218"/>
      <c r="AI14" s="219"/>
      <c r="AJ14" s="215"/>
      <c r="AK14" s="221"/>
      <c r="AL14" s="217"/>
      <c r="AM14" s="218"/>
      <c r="AN14" s="219"/>
      <c r="AO14" s="32"/>
      <c r="AP14" s="144"/>
      <c r="AQ14" s="262"/>
      <c r="AR14" s="139"/>
    </row>
    <row r="15" spans="1:44" s="3" customFormat="1" ht="12.75" customHeight="1" x14ac:dyDescent="0.2">
      <c r="A15" s="41" t="s">
        <v>48</v>
      </c>
      <c r="B15" s="27" t="s">
        <v>49</v>
      </c>
      <c r="C15" s="42" t="s">
        <v>50</v>
      </c>
      <c r="D15" s="43" t="s">
        <v>40</v>
      </c>
      <c r="E15" s="187" t="s">
        <v>41</v>
      </c>
      <c r="F15" s="68">
        <f t="shared" si="2"/>
        <v>1</v>
      </c>
      <c r="G15" s="68">
        <f t="shared" si="1"/>
        <v>0</v>
      </c>
      <c r="H15" s="68">
        <f t="shared" si="1"/>
        <v>1</v>
      </c>
      <c r="I15" s="68">
        <f t="shared" si="1"/>
        <v>0</v>
      </c>
      <c r="J15" s="273">
        <f t="shared" si="3"/>
        <v>1</v>
      </c>
      <c r="K15" s="191"/>
      <c r="L15" s="192"/>
      <c r="M15" s="193"/>
      <c r="N15" s="194"/>
      <c r="O15" s="195"/>
      <c r="P15" s="191"/>
      <c r="Q15" s="192"/>
      <c r="R15" s="193"/>
      <c r="S15" s="194"/>
      <c r="T15" s="195"/>
      <c r="U15" s="193"/>
      <c r="V15" s="192"/>
      <c r="W15" s="193"/>
      <c r="X15" s="222"/>
      <c r="Y15" s="195"/>
      <c r="Z15" s="191">
        <v>0</v>
      </c>
      <c r="AA15" s="192">
        <v>1</v>
      </c>
      <c r="AB15" s="193">
        <v>0</v>
      </c>
      <c r="AC15" s="194" t="s">
        <v>42</v>
      </c>
      <c r="AD15" s="195">
        <v>1</v>
      </c>
      <c r="AE15" s="191"/>
      <c r="AF15" s="192"/>
      <c r="AG15" s="193"/>
      <c r="AH15" s="194"/>
      <c r="AI15" s="195"/>
      <c r="AJ15" s="191"/>
      <c r="AK15" s="223"/>
      <c r="AL15" s="193"/>
      <c r="AM15" s="194"/>
      <c r="AN15" s="195"/>
      <c r="AO15" s="46"/>
      <c r="AP15" s="145"/>
      <c r="AQ15" s="121"/>
      <c r="AR15" s="121"/>
    </row>
    <row r="16" spans="1:44" s="3" customFormat="1" ht="12.75" customHeight="1" x14ac:dyDescent="0.2">
      <c r="A16" s="15"/>
      <c r="B16" s="318" t="s">
        <v>51</v>
      </c>
      <c r="C16" s="325"/>
      <c r="D16" s="16"/>
      <c r="E16" s="176"/>
      <c r="F16" s="270">
        <f t="shared" ref="F16:M16" si="4">SUM(F17:F18)</f>
        <v>7</v>
      </c>
      <c r="G16" s="270">
        <f t="shared" si="4"/>
        <v>2</v>
      </c>
      <c r="H16" s="270">
        <f t="shared" si="4"/>
        <v>5</v>
      </c>
      <c r="I16" s="270">
        <f t="shared" si="4"/>
        <v>0</v>
      </c>
      <c r="J16" s="270">
        <f t="shared" si="4"/>
        <v>10</v>
      </c>
      <c r="K16" s="18">
        <f t="shared" si="4"/>
        <v>2</v>
      </c>
      <c r="L16" s="19">
        <f t="shared" si="4"/>
        <v>1</v>
      </c>
      <c r="M16" s="19">
        <f t="shared" si="4"/>
        <v>0</v>
      </c>
      <c r="N16" s="19"/>
      <c r="O16" s="20">
        <f>SUM(O17:O18)</f>
        <v>6</v>
      </c>
      <c r="P16" s="15">
        <f>SUM(P17:P18)</f>
        <v>0</v>
      </c>
      <c r="Q16" s="19">
        <f>SUM(Q17:Q18)</f>
        <v>0</v>
      </c>
      <c r="R16" s="19">
        <f>SUM(R17:R18)</f>
        <v>0</v>
      </c>
      <c r="S16" s="19"/>
      <c r="T16" s="20">
        <f>SUM(T17:T18)</f>
        <v>0</v>
      </c>
      <c r="U16" s="15">
        <f>SUM(U17:U18)</f>
        <v>0</v>
      </c>
      <c r="V16" s="19">
        <f>SUM(V17:V18)</f>
        <v>0</v>
      </c>
      <c r="W16" s="19">
        <f>SUM(W17:W18)</f>
        <v>0</v>
      </c>
      <c r="X16" s="115"/>
      <c r="Y16" s="20">
        <f>SUM(Y17:Y18)</f>
        <v>0</v>
      </c>
      <c r="Z16" s="15">
        <f>SUM(Z17:Z18)</f>
        <v>0</v>
      </c>
      <c r="AA16" s="19">
        <f>SUM(AA17:AA18)</f>
        <v>0</v>
      </c>
      <c r="AB16" s="19">
        <f>SUM(AB17:AB18)</f>
        <v>0</v>
      </c>
      <c r="AC16" s="19"/>
      <c r="AD16" s="20">
        <f>SUM(AD17:AD18)</f>
        <v>0</v>
      </c>
      <c r="AE16" s="15">
        <f>SUM(AE17:AE18)</f>
        <v>0</v>
      </c>
      <c r="AF16" s="19">
        <f>SUM(AF17:AF18)</f>
        <v>4</v>
      </c>
      <c r="AG16" s="19">
        <f>SUM(AG17:AG18)</f>
        <v>0</v>
      </c>
      <c r="AH16" s="19"/>
      <c r="AI16" s="20">
        <f>SUM(AI17:AI18)</f>
        <v>4</v>
      </c>
      <c r="AJ16" s="15">
        <f>SUM(AJ17:AJ18)</f>
        <v>0</v>
      </c>
      <c r="AK16" s="19">
        <f>SUM(AK17:AK18)</f>
        <v>0</v>
      </c>
      <c r="AL16" s="19">
        <f>SUM(AL17:AL18)</f>
        <v>0</v>
      </c>
      <c r="AM16" s="19"/>
      <c r="AN16" s="20">
        <f>SUM(AN17:AN18)</f>
        <v>0</v>
      </c>
      <c r="AO16" s="282"/>
      <c r="AP16" s="283"/>
      <c r="AQ16" s="284"/>
      <c r="AR16" s="284"/>
    </row>
    <row r="17" spans="1:47" s="3" customFormat="1" ht="12.75" customHeight="1" x14ac:dyDescent="0.2">
      <c r="A17" s="26" t="s">
        <v>52</v>
      </c>
      <c r="B17" s="27" t="s">
        <v>53</v>
      </c>
      <c r="C17" s="34" t="s">
        <v>54</v>
      </c>
      <c r="D17" s="28" t="s">
        <v>55</v>
      </c>
      <c r="E17" s="184" t="s">
        <v>56</v>
      </c>
      <c r="F17" s="26">
        <f>SUM(K17:M17)+SUM(P17:R17)+SUM(U17:W17)+SUM(Z17:AB17)+SUM(AE17:AG17)+SUM(AJ17:AL17)</f>
        <v>3</v>
      </c>
      <c r="G17" s="26">
        <f t="shared" ref="G17:I18" si="5">K17+P17+U17+Z17+AE17+AJ17</f>
        <v>2</v>
      </c>
      <c r="H17" s="26">
        <f t="shared" si="5"/>
        <v>1</v>
      </c>
      <c r="I17" s="26">
        <f t="shared" si="5"/>
        <v>0</v>
      </c>
      <c r="J17" s="272">
        <f t="shared" ref="J17:J18" si="6">O17+T17+Y17+AD17+AI17+AN17</f>
        <v>6</v>
      </c>
      <c r="K17" s="208">
        <v>2</v>
      </c>
      <c r="L17" s="209">
        <v>1</v>
      </c>
      <c r="M17" s="209">
        <v>0</v>
      </c>
      <c r="N17" s="209" t="s">
        <v>28</v>
      </c>
      <c r="O17" s="212">
        <v>6</v>
      </c>
      <c r="P17" s="208"/>
      <c r="Q17" s="209"/>
      <c r="R17" s="209"/>
      <c r="S17" s="209"/>
      <c r="T17" s="212"/>
      <c r="U17" s="208"/>
      <c r="V17" s="209"/>
      <c r="W17" s="209"/>
      <c r="X17" s="224"/>
      <c r="Y17" s="212"/>
      <c r="Z17" s="208"/>
      <c r="AA17" s="209"/>
      <c r="AB17" s="209"/>
      <c r="AC17" s="209"/>
      <c r="AD17" s="212"/>
      <c r="AE17" s="208"/>
      <c r="AF17" s="209"/>
      <c r="AG17" s="209"/>
      <c r="AH17" s="209"/>
      <c r="AI17" s="212"/>
      <c r="AJ17" s="208"/>
      <c r="AK17" s="209"/>
      <c r="AL17" s="209"/>
      <c r="AM17" s="209"/>
      <c r="AN17" s="212"/>
      <c r="AO17" s="32"/>
      <c r="AP17" s="143"/>
      <c r="AQ17" s="146"/>
      <c r="AR17" s="140"/>
    </row>
    <row r="18" spans="1:47" s="3" customFormat="1" ht="12.75" customHeight="1" x14ac:dyDescent="0.2">
      <c r="A18" s="26" t="s">
        <v>57</v>
      </c>
      <c r="B18" s="27" t="s">
        <v>58</v>
      </c>
      <c r="C18" s="49" t="s">
        <v>59</v>
      </c>
      <c r="D18" s="28" t="s">
        <v>60</v>
      </c>
      <c r="E18" s="184" t="s">
        <v>61</v>
      </c>
      <c r="F18" s="26">
        <f t="shared" ref="F18" si="7">SUM(K18:M18)+SUM(P18:R18)+SUM(U18:W18)+SUM(Z18:AB18)+SUM(AE18:AG18)+SUM(AJ18:AL18)</f>
        <v>4</v>
      </c>
      <c r="G18" s="26">
        <f t="shared" si="5"/>
        <v>0</v>
      </c>
      <c r="H18" s="26">
        <f t="shared" si="5"/>
        <v>4</v>
      </c>
      <c r="I18" s="26">
        <f t="shared" si="5"/>
        <v>0</v>
      </c>
      <c r="J18" s="272">
        <f t="shared" si="6"/>
        <v>4</v>
      </c>
      <c r="K18" s="208"/>
      <c r="L18" s="209"/>
      <c r="M18" s="209"/>
      <c r="N18" s="209"/>
      <c r="O18" s="212"/>
      <c r="P18" s="225"/>
      <c r="Q18" s="196"/>
      <c r="R18" s="196"/>
      <c r="S18" s="196"/>
      <c r="T18" s="197"/>
      <c r="U18" s="196"/>
      <c r="V18" s="196"/>
      <c r="W18" s="196"/>
      <c r="X18" s="225"/>
      <c r="Y18" s="197"/>
      <c r="Z18" s="208"/>
      <c r="AA18" s="209"/>
      <c r="AB18" s="209"/>
      <c r="AC18" s="209"/>
      <c r="AD18" s="212"/>
      <c r="AE18" s="196">
        <v>0</v>
      </c>
      <c r="AF18" s="196">
        <v>4</v>
      </c>
      <c r="AG18" s="196">
        <v>0</v>
      </c>
      <c r="AH18" s="196" t="s">
        <v>28</v>
      </c>
      <c r="AI18" s="197">
        <v>4</v>
      </c>
      <c r="AJ18" s="208"/>
      <c r="AK18" s="209"/>
      <c r="AL18" s="209"/>
      <c r="AM18" s="209"/>
      <c r="AN18" s="212"/>
      <c r="AO18" s="32"/>
      <c r="AP18" s="143"/>
      <c r="AQ18" s="146"/>
      <c r="AR18" s="140"/>
    </row>
    <row r="19" spans="1:47" s="3" customFormat="1" ht="12.75" customHeight="1" x14ac:dyDescent="0.2">
      <c r="A19" s="15"/>
      <c r="B19" s="318" t="s">
        <v>62</v>
      </c>
      <c r="C19" s="325"/>
      <c r="D19" s="16"/>
      <c r="E19" s="176"/>
      <c r="F19" s="270">
        <f t="shared" ref="F19:M19" si="8">SUM(F20:F35)</f>
        <v>57</v>
      </c>
      <c r="G19" s="270">
        <f t="shared" si="8"/>
        <v>28</v>
      </c>
      <c r="H19" s="270">
        <f t="shared" si="8"/>
        <v>4</v>
      </c>
      <c r="I19" s="270">
        <f t="shared" si="8"/>
        <v>25</v>
      </c>
      <c r="J19" s="270">
        <f t="shared" si="8"/>
        <v>74</v>
      </c>
      <c r="K19" s="18">
        <f t="shared" si="8"/>
        <v>3</v>
      </c>
      <c r="L19" s="19">
        <f t="shared" si="8"/>
        <v>0</v>
      </c>
      <c r="M19" s="19">
        <f t="shared" si="8"/>
        <v>5</v>
      </c>
      <c r="N19" s="19"/>
      <c r="O19" s="20">
        <f>SUM(O20:O35)</f>
        <v>11</v>
      </c>
      <c r="P19" s="15">
        <f>SUM(P20:P35)</f>
        <v>8</v>
      </c>
      <c r="Q19" s="19">
        <f>SUM(Q20:Q35)</f>
        <v>1</v>
      </c>
      <c r="R19" s="19">
        <f>SUM(R20:R35)</f>
        <v>8</v>
      </c>
      <c r="S19" s="19"/>
      <c r="T19" s="20">
        <f>SUM(T20:T35)</f>
        <v>20</v>
      </c>
      <c r="U19" s="15">
        <f>SUM(U20:U35)</f>
        <v>7</v>
      </c>
      <c r="V19" s="19">
        <f>SUM(V20:V35)</f>
        <v>2</v>
      </c>
      <c r="W19" s="19">
        <f>SUM(W20:W35)</f>
        <v>8</v>
      </c>
      <c r="X19" s="115"/>
      <c r="Y19" s="20">
        <f>SUM(Y20:Y35)</f>
        <v>22</v>
      </c>
      <c r="Z19" s="15">
        <f>SUM(Z20:Z35)</f>
        <v>6</v>
      </c>
      <c r="AA19" s="19">
        <f>SUM(AA20:AA35)</f>
        <v>1</v>
      </c>
      <c r="AB19" s="19">
        <f>SUM(AB20:AB35)</f>
        <v>2</v>
      </c>
      <c r="AC19" s="19"/>
      <c r="AD19" s="20">
        <f>SUM(AD20:AD35)</f>
        <v>13</v>
      </c>
      <c r="AE19" s="15">
        <f>SUM(AE20:AE35)</f>
        <v>4</v>
      </c>
      <c r="AF19" s="19">
        <f>SUM(AF20:AF35)</f>
        <v>0</v>
      </c>
      <c r="AG19" s="19">
        <f>SUM(AG20:AG35)</f>
        <v>2</v>
      </c>
      <c r="AH19" s="19"/>
      <c r="AI19" s="20">
        <f>SUM(AI20:AI35)</f>
        <v>8</v>
      </c>
      <c r="AJ19" s="15">
        <f>SUM(AJ20:AJ35)</f>
        <v>0</v>
      </c>
      <c r="AK19" s="19">
        <f>SUM(AK20:AK35)</f>
        <v>0</v>
      </c>
      <c r="AL19" s="19">
        <f>SUM(AL20:AL35)</f>
        <v>0</v>
      </c>
      <c r="AM19" s="19"/>
      <c r="AN19" s="20">
        <f>SUM(AN20:AN35)</f>
        <v>0</v>
      </c>
      <c r="AO19" s="282"/>
      <c r="AP19" s="283"/>
      <c r="AQ19" s="284"/>
      <c r="AR19" s="284"/>
    </row>
    <row r="20" spans="1:47" ht="12.75" customHeight="1" x14ac:dyDescent="0.2">
      <c r="A20" s="21" t="s">
        <v>63</v>
      </c>
      <c r="B20" s="27" t="s">
        <v>64</v>
      </c>
      <c r="C20" s="34" t="s">
        <v>65</v>
      </c>
      <c r="D20" s="22" t="s">
        <v>66</v>
      </c>
      <c r="E20" s="188" t="s">
        <v>67</v>
      </c>
      <c r="F20" s="26">
        <f t="shared" ref="F20" si="9">SUM(K20:M20)+SUM(P20:R20)+SUM(U20:W20)+SUM(Z20:AB20)+SUM(AE20:AG20)+SUM(AJ20:AL20)</f>
        <v>4</v>
      </c>
      <c r="G20" s="26">
        <f t="shared" ref="G20" si="10">K20+P20+U20+Z20+AE20+AJ20</f>
        <v>1</v>
      </c>
      <c r="H20" s="26">
        <f t="shared" ref="H20" si="11">L20+Q20+V20+AA20+AF20+AK20</f>
        <v>0</v>
      </c>
      <c r="I20" s="26">
        <f t="shared" ref="I20" si="12">M20+R20+W20+AB20+AG20+AL20</f>
        <v>3</v>
      </c>
      <c r="J20" s="272">
        <f t="shared" ref="J20" si="13">O20+T20+Y20+AD20+AI20+AN20</f>
        <v>6</v>
      </c>
      <c r="K20" s="196">
        <v>1</v>
      </c>
      <c r="L20" s="196">
        <v>0</v>
      </c>
      <c r="M20" s="198">
        <v>3</v>
      </c>
      <c r="N20" s="210" t="s">
        <v>32</v>
      </c>
      <c r="O20" s="200">
        <v>6</v>
      </c>
      <c r="P20" s="208"/>
      <c r="Q20" s="209"/>
      <c r="R20" s="210"/>
      <c r="S20" s="211"/>
      <c r="T20" s="212"/>
      <c r="U20" s="210"/>
      <c r="V20" s="209"/>
      <c r="W20" s="210"/>
      <c r="X20" s="213"/>
      <c r="Y20" s="212"/>
      <c r="Z20" s="208"/>
      <c r="AA20" s="209"/>
      <c r="AB20" s="210"/>
      <c r="AC20" s="211"/>
      <c r="AD20" s="212"/>
      <c r="AE20" s="208"/>
      <c r="AF20" s="209"/>
      <c r="AG20" s="210"/>
      <c r="AH20" s="211"/>
      <c r="AI20" s="212"/>
      <c r="AJ20" s="226"/>
      <c r="AK20" s="209"/>
      <c r="AL20" s="210"/>
      <c r="AM20" s="211"/>
      <c r="AN20" s="212"/>
      <c r="AO20" s="39"/>
      <c r="AP20" s="135" t="s">
        <v>68</v>
      </c>
      <c r="AQ20" s="263"/>
      <c r="AR20" s="120"/>
      <c r="AU20" s="3"/>
    </row>
    <row r="21" spans="1:47" ht="12.75" customHeight="1" x14ac:dyDescent="0.2">
      <c r="A21" s="26" t="s">
        <v>69</v>
      </c>
      <c r="B21" s="27" t="s">
        <v>70</v>
      </c>
      <c r="C21" s="34" t="s">
        <v>71</v>
      </c>
      <c r="D21" s="28" t="s">
        <v>72</v>
      </c>
      <c r="E21" s="184" t="s">
        <v>61</v>
      </c>
      <c r="F21" s="26">
        <f>SUM(K21:M21)+SUM(P21:R21)+SUM(U21:W21)+SUM(Z21:AB21)+SUM(AE21:AG21)+SUM(AJ21:AL21)</f>
        <v>4</v>
      </c>
      <c r="G21" s="26">
        <f t="shared" ref="G21:I22" si="14">K21+P21+U21+Z21+AE21+AJ21</f>
        <v>2</v>
      </c>
      <c r="H21" s="26">
        <f t="shared" si="14"/>
        <v>0</v>
      </c>
      <c r="I21" s="26">
        <f t="shared" si="14"/>
        <v>2</v>
      </c>
      <c r="J21" s="272">
        <f>O21+T21+Y21+AD21+AI21+AN21</f>
        <v>5</v>
      </c>
      <c r="K21" s="208">
        <v>2</v>
      </c>
      <c r="L21" s="209">
        <v>0</v>
      </c>
      <c r="M21" s="210">
        <v>2</v>
      </c>
      <c r="N21" s="211" t="s">
        <v>28</v>
      </c>
      <c r="O21" s="212">
        <v>5</v>
      </c>
      <c r="P21" s="208"/>
      <c r="Q21" s="209"/>
      <c r="R21" s="210"/>
      <c r="S21" s="211"/>
      <c r="T21" s="212"/>
      <c r="U21" s="210"/>
      <c r="V21" s="209"/>
      <c r="W21" s="210"/>
      <c r="X21" s="213"/>
      <c r="Y21" s="212"/>
      <c r="Z21" s="196"/>
      <c r="AA21" s="196"/>
      <c r="AB21" s="196"/>
      <c r="AC21" s="196"/>
      <c r="AD21" s="200"/>
      <c r="AE21" s="208"/>
      <c r="AF21" s="209"/>
      <c r="AG21" s="210"/>
      <c r="AH21" s="211"/>
      <c r="AI21" s="212"/>
      <c r="AJ21" s="208"/>
      <c r="AK21" s="214"/>
      <c r="AL21" s="210"/>
      <c r="AM21" s="211"/>
      <c r="AN21" s="212"/>
      <c r="AO21" s="39"/>
      <c r="AP21" s="135"/>
      <c r="AQ21" s="263"/>
      <c r="AR21" s="141"/>
      <c r="AU21" s="3"/>
    </row>
    <row r="22" spans="1:47" s="3" customFormat="1" ht="12.75" customHeight="1" x14ac:dyDescent="0.2">
      <c r="A22" s="21" t="s">
        <v>73</v>
      </c>
      <c r="B22" s="27" t="s">
        <v>74</v>
      </c>
      <c r="C22" s="49" t="s">
        <v>75</v>
      </c>
      <c r="D22" s="303" t="s">
        <v>76</v>
      </c>
      <c r="E22" s="185" t="s">
        <v>56</v>
      </c>
      <c r="F22" s="26">
        <f>SUM(K22:M22)+SUM(P22:R22)+SUM(U22:W22)+SUM(Z22:AB22)+SUM(AE22:AG22)+SUM(AJ22:AL22)</f>
        <v>3</v>
      </c>
      <c r="G22" s="26">
        <f t="shared" si="14"/>
        <v>2</v>
      </c>
      <c r="H22" s="26">
        <f t="shared" si="14"/>
        <v>1</v>
      </c>
      <c r="I22" s="26">
        <f t="shared" si="14"/>
        <v>0</v>
      </c>
      <c r="J22" s="272">
        <f>O22+T22+Y22+AD22+AI22+AN22</f>
        <v>4</v>
      </c>
      <c r="K22" s="208"/>
      <c r="L22" s="209"/>
      <c r="M22" s="209"/>
      <c r="N22" s="209"/>
      <c r="O22" s="212"/>
      <c r="P22" s="196">
        <v>2</v>
      </c>
      <c r="Q22" s="196">
        <v>1</v>
      </c>
      <c r="R22" s="196">
        <v>0</v>
      </c>
      <c r="S22" s="196" t="s">
        <v>28</v>
      </c>
      <c r="T22" s="197">
        <v>4</v>
      </c>
      <c r="U22" s="227"/>
      <c r="V22" s="228"/>
      <c r="W22" s="229"/>
      <c r="X22" s="230"/>
      <c r="Y22" s="231"/>
      <c r="Z22" s="208"/>
      <c r="AA22" s="209"/>
      <c r="AB22" s="209"/>
      <c r="AC22" s="209"/>
      <c r="AD22" s="212"/>
      <c r="AE22" s="208"/>
      <c r="AF22" s="209"/>
      <c r="AG22" s="209"/>
      <c r="AH22" s="209"/>
      <c r="AI22" s="212"/>
      <c r="AJ22" s="208"/>
      <c r="AK22" s="209"/>
      <c r="AL22" s="209"/>
      <c r="AM22" s="209"/>
      <c r="AN22" s="212"/>
      <c r="AO22" s="32"/>
      <c r="AP22" s="143"/>
      <c r="AQ22" s="146"/>
      <c r="AR22" s="140"/>
    </row>
    <row r="23" spans="1:47" x14ac:dyDescent="0.2">
      <c r="A23" s="26" t="s">
        <v>77</v>
      </c>
      <c r="B23" s="27" t="s">
        <v>78</v>
      </c>
      <c r="C23" s="34" t="s">
        <v>79</v>
      </c>
      <c r="D23" s="28" t="s">
        <v>80</v>
      </c>
      <c r="E23" s="184" t="s">
        <v>67</v>
      </c>
      <c r="F23" s="26">
        <f t="shared" ref="F23:F35" si="15">SUM(K23:M23)+SUM(P23:R23)+SUM(U23:W23)+SUM(Z23:AB23)+SUM(AE23:AG23)+SUM(AJ23:AL23)</f>
        <v>5</v>
      </c>
      <c r="G23" s="26">
        <f t="shared" ref="G23:I35" si="16">K23+P23+U23+Z23+AE23+AJ23</f>
        <v>2</v>
      </c>
      <c r="H23" s="26">
        <f t="shared" si="16"/>
        <v>0</v>
      </c>
      <c r="I23" s="26">
        <f t="shared" si="16"/>
        <v>3</v>
      </c>
      <c r="J23" s="272">
        <f t="shared" ref="J23:J35" si="17">O23+T23+Y23+AD23+AI23+AN23</f>
        <v>6</v>
      </c>
      <c r="K23" s="208"/>
      <c r="L23" s="209"/>
      <c r="M23" s="210"/>
      <c r="N23" s="211"/>
      <c r="O23" s="212"/>
      <c r="P23" s="196">
        <v>2</v>
      </c>
      <c r="Q23" s="196">
        <v>0</v>
      </c>
      <c r="R23" s="196">
        <v>3</v>
      </c>
      <c r="S23" s="196" t="s">
        <v>32</v>
      </c>
      <c r="T23" s="200">
        <v>6</v>
      </c>
      <c r="U23" s="210"/>
      <c r="V23" s="209"/>
      <c r="W23" s="210"/>
      <c r="X23" s="213"/>
      <c r="Y23" s="212"/>
      <c r="Z23" s="208"/>
      <c r="AA23" s="209"/>
      <c r="AB23" s="210"/>
      <c r="AC23" s="211"/>
      <c r="AD23" s="212"/>
      <c r="AE23" s="208"/>
      <c r="AF23" s="209"/>
      <c r="AG23" s="210"/>
      <c r="AH23" s="211"/>
      <c r="AI23" s="212"/>
      <c r="AJ23" s="208"/>
      <c r="AK23" s="214"/>
      <c r="AL23" s="210"/>
      <c r="AM23" s="211"/>
      <c r="AN23" s="212"/>
      <c r="AO23" s="39" t="str">
        <f>A20</f>
        <v>11.</v>
      </c>
      <c r="AP23" s="143" t="str">
        <f>B20</f>
        <v>NSXPP1PBNF</v>
      </c>
      <c r="AQ23" s="146"/>
      <c r="AR23" s="120"/>
      <c r="AU23" s="3"/>
    </row>
    <row r="24" spans="1:47" x14ac:dyDescent="0.2">
      <c r="A24" s="21" t="s">
        <v>81</v>
      </c>
      <c r="B24" s="27" t="s">
        <v>82</v>
      </c>
      <c r="C24" s="34" t="s">
        <v>83</v>
      </c>
      <c r="D24" s="28" t="s">
        <v>84</v>
      </c>
      <c r="E24" s="184" t="s">
        <v>61</v>
      </c>
      <c r="F24" s="26">
        <f t="shared" si="15"/>
        <v>4</v>
      </c>
      <c r="G24" s="26">
        <f t="shared" si="16"/>
        <v>2</v>
      </c>
      <c r="H24" s="26">
        <f t="shared" si="16"/>
        <v>0</v>
      </c>
      <c r="I24" s="26">
        <f t="shared" si="16"/>
        <v>2</v>
      </c>
      <c r="J24" s="272">
        <f t="shared" si="17"/>
        <v>5</v>
      </c>
      <c r="K24" s="208"/>
      <c r="L24" s="209"/>
      <c r="M24" s="210"/>
      <c r="N24" s="211"/>
      <c r="O24" s="212"/>
      <c r="P24" s="196">
        <v>2</v>
      </c>
      <c r="Q24" s="196">
        <v>0</v>
      </c>
      <c r="R24" s="196">
        <v>2</v>
      </c>
      <c r="S24" s="196" t="s">
        <v>28</v>
      </c>
      <c r="T24" s="200">
        <v>5</v>
      </c>
      <c r="U24" s="210"/>
      <c r="V24" s="209"/>
      <c r="W24" s="210"/>
      <c r="X24" s="213"/>
      <c r="Y24" s="212"/>
      <c r="Z24" s="208"/>
      <c r="AA24" s="209"/>
      <c r="AB24" s="210"/>
      <c r="AC24" s="211"/>
      <c r="AD24" s="212"/>
      <c r="AE24" s="208"/>
      <c r="AF24" s="209"/>
      <c r="AG24" s="210"/>
      <c r="AH24" s="211"/>
      <c r="AI24" s="212"/>
      <c r="AJ24" s="208"/>
      <c r="AK24" s="214"/>
      <c r="AL24" s="210"/>
      <c r="AM24" s="211"/>
      <c r="AN24" s="212"/>
      <c r="AO24" s="39" t="str">
        <f>A20</f>
        <v>11.</v>
      </c>
      <c r="AP24" s="143" t="str">
        <f>B20</f>
        <v>NSXPP1PBNF</v>
      </c>
      <c r="AQ24" s="146"/>
      <c r="AR24" s="120"/>
      <c r="AU24" s="3"/>
    </row>
    <row r="25" spans="1:47" x14ac:dyDescent="0.2">
      <c r="A25" s="26" t="s">
        <v>85</v>
      </c>
      <c r="B25" s="27" t="s">
        <v>86</v>
      </c>
      <c r="C25" s="34" t="s">
        <v>87</v>
      </c>
      <c r="D25" s="28" t="s">
        <v>88</v>
      </c>
      <c r="E25" s="184" t="s">
        <v>61</v>
      </c>
      <c r="F25" s="26">
        <f t="shared" si="15"/>
        <v>5</v>
      </c>
      <c r="G25" s="26">
        <f t="shared" si="16"/>
        <v>2</v>
      </c>
      <c r="H25" s="26">
        <f t="shared" si="16"/>
        <v>0</v>
      </c>
      <c r="I25" s="26">
        <f t="shared" si="16"/>
        <v>3</v>
      </c>
      <c r="J25" s="272">
        <f t="shared" si="17"/>
        <v>5</v>
      </c>
      <c r="K25" s="208"/>
      <c r="L25" s="209"/>
      <c r="M25" s="210"/>
      <c r="N25" s="211"/>
      <c r="O25" s="212"/>
      <c r="P25" s="198">
        <v>2</v>
      </c>
      <c r="Q25" s="232">
        <v>0</v>
      </c>
      <c r="R25" s="198">
        <v>3</v>
      </c>
      <c r="S25" s="199" t="s">
        <v>32</v>
      </c>
      <c r="T25" s="200">
        <v>5</v>
      </c>
      <c r="U25" s="210"/>
      <c r="V25" s="209"/>
      <c r="W25" s="210"/>
      <c r="X25" s="213"/>
      <c r="Y25" s="212"/>
      <c r="Z25" s="208"/>
      <c r="AA25" s="209"/>
      <c r="AB25" s="210"/>
      <c r="AC25" s="211"/>
      <c r="AD25" s="212"/>
      <c r="AE25" s="208"/>
      <c r="AF25" s="209"/>
      <c r="AG25" s="210"/>
      <c r="AH25" s="211"/>
      <c r="AI25" s="212"/>
      <c r="AJ25" s="208"/>
      <c r="AK25" s="214"/>
      <c r="AL25" s="210"/>
      <c r="AM25" s="211"/>
      <c r="AN25" s="212"/>
      <c r="AO25" s="39"/>
      <c r="AP25" s="143"/>
      <c r="AQ25" s="146"/>
      <c r="AR25" s="120"/>
      <c r="AU25" s="3"/>
    </row>
    <row r="26" spans="1:47" s="3" customFormat="1" ht="12.75" customHeight="1" x14ac:dyDescent="0.2">
      <c r="A26" s="21" t="s">
        <v>89</v>
      </c>
      <c r="B26" s="27" t="s">
        <v>90</v>
      </c>
      <c r="C26" s="49" t="s">
        <v>91</v>
      </c>
      <c r="D26" s="303" t="s">
        <v>76</v>
      </c>
      <c r="E26" s="185" t="s">
        <v>56</v>
      </c>
      <c r="F26" s="26">
        <f t="shared" ref="F26" si="18">SUM(K26:M26)+SUM(P26:R26)+SUM(U26:W26)+SUM(Z26:AB26)+SUM(AE26:AG26)+SUM(AJ26:AL26)</f>
        <v>2</v>
      </c>
      <c r="G26" s="26">
        <f t="shared" ref="G26" si="19">K26+P26+U26+Z26+AE26+AJ26</f>
        <v>0</v>
      </c>
      <c r="H26" s="26">
        <f t="shared" ref="H26" si="20">L26+Q26+V26+AA26+AF26+AK26</f>
        <v>2</v>
      </c>
      <c r="I26" s="26">
        <f t="shared" ref="I26" si="21">M26+R26+W26+AB26+AG26+AL26</f>
        <v>0</v>
      </c>
      <c r="J26" s="272">
        <f t="shared" ref="J26" si="22">O26+T26+Y26+AD26+AI26+AN26</f>
        <v>4</v>
      </c>
      <c r="K26" s="208"/>
      <c r="L26" s="209"/>
      <c r="M26" s="209"/>
      <c r="N26" s="209"/>
      <c r="O26" s="212"/>
      <c r="P26" s="227"/>
      <c r="Q26" s="228"/>
      <c r="R26" s="229"/>
      <c r="S26" s="233"/>
      <c r="T26" s="231"/>
      <c r="U26" s="292">
        <v>0</v>
      </c>
      <c r="V26" s="293">
        <v>2</v>
      </c>
      <c r="W26" s="292">
        <v>0</v>
      </c>
      <c r="X26" s="296" t="s">
        <v>28</v>
      </c>
      <c r="Y26" s="294">
        <v>4</v>
      </c>
      <c r="Z26" s="208"/>
      <c r="AA26" s="209"/>
      <c r="AB26" s="209"/>
      <c r="AC26" s="209"/>
      <c r="AD26" s="212"/>
      <c r="AE26" s="208"/>
      <c r="AF26" s="209"/>
      <c r="AG26" s="209"/>
      <c r="AH26" s="209"/>
      <c r="AI26" s="212"/>
      <c r="AJ26" s="208"/>
      <c r="AK26" s="209"/>
      <c r="AL26" s="209"/>
      <c r="AM26" s="209"/>
      <c r="AN26" s="212"/>
      <c r="AO26" s="32"/>
      <c r="AP26" s="143"/>
      <c r="AQ26" s="146"/>
      <c r="AR26" s="120"/>
    </row>
    <row r="27" spans="1:47" x14ac:dyDescent="0.2">
      <c r="A27" s="26" t="s">
        <v>92</v>
      </c>
      <c r="B27" s="27" t="s">
        <v>93</v>
      </c>
      <c r="C27" s="34" t="s">
        <v>94</v>
      </c>
      <c r="D27" s="28" t="s">
        <v>95</v>
      </c>
      <c r="E27" s="184" t="s">
        <v>67</v>
      </c>
      <c r="F27" s="26">
        <f t="shared" si="15"/>
        <v>4</v>
      </c>
      <c r="G27" s="26">
        <f t="shared" si="16"/>
        <v>2</v>
      </c>
      <c r="H27" s="26">
        <f t="shared" si="16"/>
        <v>0</v>
      </c>
      <c r="I27" s="26">
        <f t="shared" si="16"/>
        <v>2</v>
      </c>
      <c r="J27" s="272">
        <f t="shared" si="17"/>
        <v>4</v>
      </c>
      <c r="K27" s="208"/>
      <c r="L27" s="209"/>
      <c r="M27" s="210"/>
      <c r="N27" s="211"/>
      <c r="O27" s="212"/>
      <c r="P27" s="208"/>
      <c r="Q27" s="209"/>
      <c r="R27" s="214"/>
      <c r="S27" s="209"/>
      <c r="T27" s="212"/>
      <c r="U27" s="295">
        <v>2</v>
      </c>
      <c r="V27" s="295">
        <v>0</v>
      </c>
      <c r="W27" s="295">
        <v>2</v>
      </c>
      <c r="X27" s="300" t="s">
        <v>28</v>
      </c>
      <c r="Y27" s="294">
        <v>4</v>
      </c>
      <c r="Z27" s="208"/>
      <c r="AA27" s="209"/>
      <c r="AB27" s="210"/>
      <c r="AC27" s="211"/>
      <c r="AD27" s="212"/>
      <c r="AE27" s="208"/>
      <c r="AF27" s="209"/>
      <c r="AG27" s="210"/>
      <c r="AH27" s="211"/>
      <c r="AI27" s="212"/>
      <c r="AJ27" s="208"/>
      <c r="AK27" s="214"/>
      <c r="AL27" s="210"/>
      <c r="AM27" s="211"/>
      <c r="AN27" s="212"/>
      <c r="AO27" s="39" t="str">
        <f>A23</f>
        <v>14.</v>
      </c>
      <c r="AP27" s="143" t="str">
        <f>B23</f>
        <v>NSXSFAPBNF</v>
      </c>
      <c r="AQ27" s="146"/>
      <c r="AR27" s="120"/>
      <c r="AU27" s="3"/>
    </row>
    <row r="28" spans="1:47" ht="12.75" customHeight="1" x14ac:dyDescent="0.2">
      <c r="A28" s="21" t="s">
        <v>96</v>
      </c>
      <c r="B28" s="27" t="s">
        <v>97</v>
      </c>
      <c r="C28" s="34" t="s">
        <v>98</v>
      </c>
      <c r="D28" s="28" t="s">
        <v>99</v>
      </c>
      <c r="E28" s="184" t="s">
        <v>61</v>
      </c>
      <c r="F28" s="26">
        <f>SUM(K28:M28)+SUM(P28:R28)+SUM(U28:W28)+SUM(Z28:AB28)+SUM(AE28:AG28)+SUM(AJ28:AL28)</f>
        <v>4</v>
      </c>
      <c r="G28" s="26">
        <f>K28+P28+U28+Z28+AE28+AJ28</f>
        <v>2</v>
      </c>
      <c r="H28" s="26">
        <f>L28+Q28+V28+AA28+AF28+AK28</f>
        <v>0</v>
      </c>
      <c r="I28" s="26">
        <f>M28+R28+W28+AB28+AG28+AL28</f>
        <v>2</v>
      </c>
      <c r="J28" s="272">
        <f>O28+T28+Y28+AD28+AI28+AN28</f>
        <v>4</v>
      </c>
      <c r="K28" s="196"/>
      <c r="L28" s="196"/>
      <c r="M28" s="198"/>
      <c r="N28" s="199"/>
      <c r="O28" s="200"/>
      <c r="P28" s="208"/>
      <c r="Q28" s="209"/>
      <c r="R28" s="210"/>
      <c r="S28" s="211"/>
      <c r="T28" s="212"/>
      <c r="U28" s="295">
        <v>2</v>
      </c>
      <c r="V28" s="295">
        <v>0</v>
      </c>
      <c r="W28" s="292">
        <v>2</v>
      </c>
      <c r="X28" s="296" t="s">
        <v>32</v>
      </c>
      <c r="Y28" s="294">
        <v>4</v>
      </c>
      <c r="Z28" s="208"/>
      <c r="AA28" s="209"/>
      <c r="AB28" s="210"/>
      <c r="AC28" s="211"/>
      <c r="AD28" s="212"/>
      <c r="AE28" s="208"/>
      <c r="AF28" s="209"/>
      <c r="AG28" s="210"/>
      <c r="AH28" s="211"/>
      <c r="AI28" s="212"/>
      <c r="AJ28" s="208"/>
      <c r="AK28" s="214"/>
      <c r="AL28" s="210"/>
      <c r="AM28" s="211"/>
      <c r="AN28" s="212"/>
      <c r="AO28" s="39" t="str">
        <f>A25</f>
        <v>16.</v>
      </c>
      <c r="AP28" s="143" t="str">
        <f>B25</f>
        <v>NKXOR1PBNF</v>
      </c>
      <c r="AQ28" s="146"/>
      <c r="AR28" s="120"/>
      <c r="AU28" s="3"/>
    </row>
    <row r="29" spans="1:47" x14ac:dyDescent="0.2">
      <c r="A29" s="26" t="s">
        <v>100</v>
      </c>
      <c r="B29" s="27" t="s">
        <v>101</v>
      </c>
      <c r="C29" s="34" t="s">
        <v>102</v>
      </c>
      <c r="D29" s="28" t="s">
        <v>55</v>
      </c>
      <c r="E29" s="184" t="s">
        <v>56</v>
      </c>
      <c r="F29" s="26">
        <f t="shared" si="15"/>
        <v>4</v>
      </c>
      <c r="G29" s="26">
        <f t="shared" si="16"/>
        <v>2</v>
      </c>
      <c r="H29" s="26">
        <f t="shared" si="16"/>
        <v>0</v>
      </c>
      <c r="I29" s="26">
        <f t="shared" si="16"/>
        <v>2</v>
      </c>
      <c r="J29" s="272">
        <f t="shared" si="17"/>
        <v>5</v>
      </c>
      <c r="K29" s="210"/>
      <c r="L29" s="209"/>
      <c r="M29" s="210"/>
      <c r="N29" s="211"/>
      <c r="O29" s="212"/>
      <c r="P29" s="208"/>
      <c r="Q29" s="209"/>
      <c r="R29" s="210"/>
      <c r="S29" s="211"/>
      <c r="T29" s="212"/>
      <c r="U29" s="292">
        <v>2</v>
      </c>
      <c r="V29" s="293">
        <v>0</v>
      </c>
      <c r="W29" s="292">
        <v>2</v>
      </c>
      <c r="X29" s="301" t="s">
        <v>32</v>
      </c>
      <c r="Y29" s="294">
        <v>5</v>
      </c>
      <c r="Z29" s="208"/>
      <c r="AA29" s="209"/>
      <c r="AB29" s="210"/>
      <c r="AC29" s="211"/>
      <c r="AD29" s="212"/>
      <c r="AE29" s="208"/>
      <c r="AF29" s="209"/>
      <c r="AG29" s="210"/>
      <c r="AH29" s="211"/>
      <c r="AI29" s="212"/>
      <c r="AJ29" s="208"/>
      <c r="AK29" s="214"/>
      <c r="AL29" s="210"/>
      <c r="AM29" s="211"/>
      <c r="AN29" s="212"/>
      <c r="AO29" s="39" t="str">
        <f>A25</f>
        <v>16.</v>
      </c>
      <c r="AP29" s="143" t="str">
        <f>B25</f>
        <v>NKXOR1PBNF</v>
      </c>
      <c r="AQ29" s="146"/>
      <c r="AR29" s="120"/>
      <c r="AU29" s="3"/>
    </row>
    <row r="30" spans="1:47" ht="12.75" customHeight="1" x14ac:dyDescent="0.2">
      <c r="A30" s="21" t="s">
        <v>103</v>
      </c>
      <c r="B30" s="27" t="s">
        <v>104</v>
      </c>
      <c r="C30" s="34" t="s">
        <v>105</v>
      </c>
      <c r="D30" s="28" t="s">
        <v>106</v>
      </c>
      <c r="E30" s="184" t="s">
        <v>61</v>
      </c>
      <c r="F30" s="26">
        <f t="shared" ref="F30" si="23">SUM(K30:M30)+SUM(P30:R30)+SUM(U30:W30)+SUM(Z30:AB30)+SUM(AE30:AG30)+SUM(AJ30:AL30)</f>
        <v>3</v>
      </c>
      <c r="G30" s="26">
        <f t="shared" ref="G30:I30" si="24">K30+P30+U30+Z30+AE30+AJ30</f>
        <v>1</v>
      </c>
      <c r="H30" s="26">
        <f t="shared" si="24"/>
        <v>0</v>
      </c>
      <c r="I30" s="26">
        <f t="shared" si="24"/>
        <v>2</v>
      </c>
      <c r="J30" s="272">
        <f t="shared" ref="J30" si="25">O30+T30+Y30+AD30+AI30+AN30</f>
        <v>5</v>
      </c>
      <c r="K30" s="208"/>
      <c r="L30" s="209"/>
      <c r="M30" s="210"/>
      <c r="N30" s="211"/>
      <c r="O30" s="212"/>
      <c r="P30" s="208"/>
      <c r="Q30" s="209"/>
      <c r="R30" s="210"/>
      <c r="S30" s="211"/>
      <c r="T30" s="212"/>
      <c r="U30" s="297">
        <v>1</v>
      </c>
      <c r="V30" s="298">
        <v>0</v>
      </c>
      <c r="W30" s="297">
        <v>2</v>
      </c>
      <c r="X30" s="302" t="s">
        <v>32</v>
      </c>
      <c r="Y30" s="299">
        <v>5</v>
      </c>
      <c r="Z30" s="196"/>
      <c r="AA30" s="196"/>
      <c r="AB30" s="196"/>
      <c r="AC30" s="196"/>
      <c r="AD30" s="200"/>
      <c r="AE30" s="208"/>
      <c r="AF30" s="209"/>
      <c r="AG30" s="210"/>
      <c r="AH30" s="211"/>
      <c r="AI30" s="212"/>
      <c r="AJ30" s="208"/>
      <c r="AK30" s="214"/>
      <c r="AL30" s="210"/>
      <c r="AM30" s="211"/>
      <c r="AN30" s="212"/>
      <c r="AO30" s="39" t="str">
        <f>A21</f>
        <v>12.</v>
      </c>
      <c r="AP30" s="143" t="str">
        <f>B21</f>
        <v>NKXEL1PBNF</v>
      </c>
      <c r="AQ30" s="146"/>
      <c r="AR30" s="141"/>
      <c r="AU30" s="3"/>
    </row>
    <row r="31" spans="1:47" ht="12.75" customHeight="1" x14ac:dyDescent="0.2">
      <c r="A31" s="26" t="s">
        <v>107</v>
      </c>
      <c r="B31" s="27" t="s">
        <v>108</v>
      </c>
      <c r="C31" s="34" t="s">
        <v>109</v>
      </c>
      <c r="D31" s="28" t="s">
        <v>95</v>
      </c>
      <c r="E31" s="184" t="s">
        <v>67</v>
      </c>
      <c r="F31" s="26">
        <f t="shared" si="15"/>
        <v>2</v>
      </c>
      <c r="G31" s="26">
        <f t="shared" si="16"/>
        <v>2</v>
      </c>
      <c r="H31" s="26">
        <f t="shared" si="16"/>
        <v>0</v>
      </c>
      <c r="I31" s="26">
        <f t="shared" si="16"/>
        <v>0</v>
      </c>
      <c r="J31" s="272">
        <f t="shared" si="17"/>
        <v>4</v>
      </c>
      <c r="K31" s="208"/>
      <c r="L31" s="209"/>
      <c r="M31" s="210"/>
      <c r="N31" s="211"/>
      <c r="O31" s="212"/>
      <c r="P31" s="208"/>
      <c r="Q31" s="209"/>
      <c r="R31" s="210"/>
      <c r="S31" s="211"/>
      <c r="T31" s="212"/>
      <c r="U31" s="297"/>
      <c r="V31" s="298"/>
      <c r="W31" s="297"/>
      <c r="X31" s="302"/>
      <c r="Y31" s="299"/>
      <c r="Z31" s="196">
        <v>2</v>
      </c>
      <c r="AA31" s="196">
        <v>0</v>
      </c>
      <c r="AB31" s="196">
        <v>0</v>
      </c>
      <c r="AC31" s="196" t="s">
        <v>32</v>
      </c>
      <c r="AD31" s="200">
        <v>4</v>
      </c>
      <c r="AE31" s="208"/>
      <c r="AF31" s="209"/>
      <c r="AG31" s="210"/>
      <c r="AH31" s="211"/>
      <c r="AI31" s="212"/>
      <c r="AJ31" s="208"/>
      <c r="AK31" s="214"/>
      <c r="AL31" s="210"/>
      <c r="AM31" s="211"/>
      <c r="AN31" s="212"/>
      <c r="AO31" s="39" t="str">
        <f>A23</f>
        <v>14.</v>
      </c>
      <c r="AP31" s="143" t="str">
        <f>B23</f>
        <v>NSXSFAPBNF</v>
      </c>
      <c r="AQ31" s="146"/>
      <c r="AR31" s="141"/>
      <c r="AU31" s="3"/>
    </row>
    <row r="32" spans="1:47" ht="12.75" customHeight="1" x14ac:dyDescent="0.2">
      <c r="A32" s="21" t="s">
        <v>110</v>
      </c>
      <c r="B32" s="27" t="s">
        <v>111</v>
      </c>
      <c r="C32" s="34" t="s">
        <v>112</v>
      </c>
      <c r="D32" s="28" t="s">
        <v>95</v>
      </c>
      <c r="E32" s="184" t="s">
        <v>67</v>
      </c>
      <c r="F32" s="26">
        <f t="shared" si="15"/>
        <v>4</v>
      </c>
      <c r="G32" s="26">
        <f t="shared" si="16"/>
        <v>2</v>
      </c>
      <c r="H32" s="26">
        <f t="shared" si="16"/>
        <v>0</v>
      </c>
      <c r="I32" s="26">
        <f t="shared" si="16"/>
        <v>2</v>
      </c>
      <c r="J32" s="272">
        <f t="shared" si="17"/>
        <v>5</v>
      </c>
      <c r="K32" s="208"/>
      <c r="L32" s="209"/>
      <c r="M32" s="210"/>
      <c r="N32" s="211"/>
      <c r="O32" s="212"/>
      <c r="P32" s="210"/>
      <c r="Q32" s="209"/>
      <c r="R32" s="210"/>
      <c r="S32" s="211"/>
      <c r="T32" s="212"/>
      <c r="U32" s="210"/>
      <c r="V32" s="209"/>
      <c r="W32" s="210"/>
      <c r="X32" s="213"/>
      <c r="Y32" s="212"/>
      <c r="Z32" s="196">
        <v>2</v>
      </c>
      <c r="AA32" s="196">
        <v>0</v>
      </c>
      <c r="AB32" s="198">
        <v>2</v>
      </c>
      <c r="AC32" s="198" t="s">
        <v>28</v>
      </c>
      <c r="AD32" s="200">
        <v>5</v>
      </c>
      <c r="AE32" s="210"/>
      <c r="AF32" s="209"/>
      <c r="AG32" s="210"/>
      <c r="AH32" s="211"/>
      <c r="AI32" s="212"/>
      <c r="AJ32" s="208"/>
      <c r="AK32" s="214"/>
      <c r="AL32" s="210"/>
      <c r="AM32" s="211"/>
      <c r="AN32" s="212"/>
      <c r="AO32" s="39" t="str">
        <f>A27</f>
        <v>18.</v>
      </c>
      <c r="AP32" s="143" t="str">
        <f>B27</f>
        <v>NKXHS1PBNF</v>
      </c>
      <c r="AQ32" s="146"/>
      <c r="AR32" s="120"/>
      <c r="AU32" s="3"/>
    </row>
    <row r="33" spans="1:47" ht="12.75" customHeight="1" x14ac:dyDescent="0.2">
      <c r="A33" s="26" t="s">
        <v>113</v>
      </c>
      <c r="B33" s="27" t="s">
        <v>114</v>
      </c>
      <c r="C33" s="288" t="s">
        <v>115</v>
      </c>
      <c r="D33" s="28" t="s">
        <v>116</v>
      </c>
      <c r="E33" s="184" t="s">
        <v>56</v>
      </c>
      <c r="F33" s="26">
        <f>SUM(K33:M33)+SUM(P33:R33)+SUM(U33:W33)+SUM(Z33:AB33)+SUM(AE33:AG33)+SUM(AJ33:AL33)</f>
        <v>3</v>
      </c>
      <c r="G33" s="26">
        <f>K33+P33+U33+Z33+AE33+AJ33</f>
        <v>2</v>
      </c>
      <c r="H33" s="26">
        <f>L33+Q33+V33+AA33+AF33+AK33</f>
        <v>1</v>
      </c>
      <c r="I33" s="26">
        <f>M33+R33+W33+AB33+AG33+AL33</f>
        <v>0</v>
      </c>
      <c r="J33" s="272">
        <f>O33+T33+Y33+AD33+AI33+AN33</f>
        <v>4</v>
      </c>
      <c r="K33" s="215"/>
      <c r="L33" s="216"/>
      <c r="M33" s="217"/>
      <c r="N33" s="218"/>
      <c r="O33" s="219"/>
      <c r="P33" s="215"/>
      <c r="Q33" s="216"/>
      <c r="R33" s="217"/>
      <c r="S33" s="218"/>
      <c r="T33" s="219"/>
      <c r="U33" s="217"/>
      <c r="V33" s="216"/>
      <c r="W33" s="217"/>
      <c r="X33" s="220"/>
      <c r="Y33" s="219"/>
      <c r="Z33" s="208">
        <v>2</v>
      </c>
      <c r="AA33" s="214">
        <v>1</v>
      </c>
      <c r="AB33" s="210">
        <v>0</v>
      </c>
      <c r="AC33" s="211" t="s">
        <v>32</v>
      </c>
      <c r="AD33" s="212">
        <v>4</v>
      </c>
      <c r="AE33" s="215"/>
      <c r="AF33" s="216"/>
      <c r="AG33" s="217"/>
      <c r="AH33" s="218"/>
      <c r="AI33" s="219"/>
      <c r="AJ33" s="208"/>
      <c r="AK33" s="214"/>
      <c r="AL33" s="210"/>
      <c r="AM33" s="211"/>
      <c r="AN33" s="212"/>
      <c r="AO33" s="39" t="str">
        <f>A10</f>
        <v>3.</v>
      </c>
      <c r="AP33" s="143" t="str">
        <f>B10</f>
        <v>NMXAN1PBNF</v>
      </c>
      <c r="AQ33" s="264"/>
      <c r="AR33" s="139"/>
    </row>
    <row r="34" spans="1:47" ht="12.75" customHeight="1" x14ac:dyDescent="0.2">
      <c r="A34" s="21" t="s">
        <v>117</v>
      </c>
      <c r="B34" s="27" t="s">
        <v>118</v>
      </c>
      <c r="C34" s="34" t="s">
        <v>119</v>
      </c>
      <c r="D34" s="28" t="s">
        <v>120</v>
      </c>
      <c r="E34" s="184" t="s">
        <v>61</v>
      </c>
      <c r="F34" s="26">
        <f t="shared" si="15"/>
        <v>3</v>
      </c>
      <c r="G34" s="26">
        <f t="shared" si="16"/>
        <v>3</v>
      </c>
      <c r="H34" s="26">
        <f t="shared" si="16"/>
        <v>0</v>
      </c>
      <c r="I34" s="26">
        <f t="shared" si="16"/>
        <v>0</v>
      </c>
      <c r="J34" s="272">
        <f t="shared" si="17"/>
        <v>4</v>
      </c>
      <c r="K34" s="208"/>
      <c r="L34" s="209"/>
      <c r="M34" s="210"/>
      <c r="N34" s="211"/>
      <c r="O34" s="212"/>
      <c r="P34" s="210"/>
      <c r="Q34" s="209"/>
      <c r="R34" s="210"/>
      <c r="S34" s="211"/>
      <c r="T34" s="212"/>
      <c r="U34" s="208"/>
      <c r="V34" s="209"/>
      <c r="W34" s="210"/>
      <c r="X34" s="213"/>
      <c r="Y34" s="212"/>
      <c r="Z34" s="196"/>
      <c r="AA34" s="196"/>
      <c r="AB34" s="196"/>
      <c r="AC34" s="196"/>
      <c r="AD34" s="200"/>
      <c r="AE34" s="196">
        <v>3</v>
      </c>
      <c r="AF34" s="196">
        <v>0</v>
      </c>
      <c r="AG34" s="196">
        <v>0</v>
      </c>
      <c r="AH34" s="196" t="s">
        <v>32</v>
      </c>
      <c r="AI34" s="200">
        <v>4</v>
      </c>
      <c r="AJ34" s="208"/>
      <c r="AK34" s="214"/>
      <c r="AL34" s="210"/>
      <c r="AM34" s="211"/>
      <c r="AN34" s="212"/>
      <c r="AO34" s="39" t="str">
        <f>A21</f>
        <v>12.</v>
      </c>
      <c r="AP34" s="143" t="str">
        <f>B21</f>
        <v>NKXEL1PBNF</v>
      </c>
      <c r="AQ34" s="146"/>
      <c r="AR34" s="120"/>
      <c r="AU34" s="3"/>
    </row>
    <row r="35" spans="1:47" ht="12.75" customHeight="1" x14ac:dyDescent="0.2">
      <c r="A35" s="154" t="s">
        <v>121</v>
      </c>
      <c r="B35" s="151" t="s">
        <v>122</v>
      </c>
      <c r="C35" s="287" t="s">
        <v>123</v>
      </c>
      <c r="D35" s="55" t="s">
        <v>124</v>
      </c>
      <c r="E35" s="189" t="s">
        <v>67</v>
      </c>
      <c r="F35" s="154">
        <f t="shared" si="15"/>
        <v>3</v>
      </c>
      <c r="G35" s="154">
        <f t="shared" si="16"/>
        <v>1</v>
      </c>
      <c r="H35" s="154">
        <f t="shared" si="16"/>
        <v>0</v>
      </c>
      <c r="I35" s="154">
        <f t="shared" si="16"/>
        <v>2</v>
      </c>
      <c r="J35" s="274">
        <f t="shared" si="17"/>
        <v>4</v>
      </c>
      <c r="K35" s="234"/>
      <c r="L35" s="235"/>
      <c r="M35" s="236"/>
      <c r="N35" s="237"/>
      <c r="O35" s="238"/>
      <c r="P35" s="234"/>
      <c r="Q35" s="239"/>
      <c r="R35" s="236"/>
      <c r="S35" s="237"/>
      <c r="T35" s="238"/>
      <c r="U35" s="234"/>
      <c r="V35" s="235"/>
      <c r="W35" s="236"/>
      <c r="X35" s="240"/>
      <c r="Y35" s="238"/>
      <c r="Z35" s="234"/>
      <c r="AA35" s="235"/>
      <c r="AB35" s="236"/>
      <c r="AC35" s="237"/>
      <c r="AD35" s="238"/>
      <c r="AE35" s="234">
        <v>1</v>
      </c>
      <c r="AF35" s="235">
        <v>0</v>
      </c>
      <c r="AG35" s="236">
        <v>2</v>
      </c>
      <c r="AH35" s="237" t="s">
        <v>28</v>
      </c>
      <c r="AI35" s="238">
        <v>4</v>
      </c>
      <c r="AJ35" s="241"/>
      <c r="AK35" s="241"/>
      <c r="AL35" s="242"/>
      <c r="AM35" s="243"/>
      <c r="AN35" s="244"/>
      <c r="AO35" s="56" t="str">
        <f>A32</f>
        <v>23.</v>
      </c>
      <c r="AP35" s="153" t="str">
        <f>B32</f>
        <v>NSXFSSPBNF</v>
      </c>
      <c r="AQ35" s="166"/>
      <c r="AR35" s="121"/>
    </row>
    <row r="36" spans="1:47" ht="38.25" customHeight="1" thickBot="1" x14ac:dyDescent="0.25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  <c r="AK36" s="328"/>
      <c r="AL36" s="328"/>
      <c r="AM36" s="328"/>
      <c r="AN36" s="328"/>
      <c r="AO36" s="328"/>
      <c r="AP36" s="328"/>
      <c r="AQ36" s="328"/>
      <c r="AR36" s="328"/>
    </row>
    <row r="37" spans="1:47" ht="13.15" customHeight="1" x14ac:dyDescent="0.2">
      <c r="A37" s="281"/>
      <c r="B37" s="313" t="s">
        <v>2</v>
      </c>
      <c r="C37" s="320" t="s">
        <v>3</v>
      </c>
      <c r="D37" s="315" t="s">
        <v>4</v>
      </c>
      <c r="E37" s="315" t="s">
        <v>5</v>
      </c>
      <c r="F37" s="6" t="s">
        <v>6</v>
      </c>
      <c r="G37" s="7"/>
      <c r="H37" s="7"/>
      <c r="I37" s="7"/>
      <c r="J37" s="322" t="s">
        <v>7</v>
      </c>
      <c r="K37" s="305" t="s">
        <v>8</v>
      </c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7"/>
      <c r="AP37" s="309" t="s">
        <v>9</v>
      </c>
      <c r="AQ37" s="172"/>
      <c r="AR37" s="311" t="s">
        <v>9</v>
      </c>
    </row>
    <row r="38" spans="1:47" ht="13.5" customHeight="1" thickBot="1" x14ac:dyDescent="0.25">
      <c r="A38" s="286"/>
      <c r="B38" s="314"/>
      <c r="C38" s="321"/>
      <c r="D38" s="316"/>
      <c r="E38" s="316"/>
      <c r="F38" s="275" t="s">
        <v>10</v>
      </c>
      <c r="G38" s="62" t="s">
        <v>11</v>
      </c>
      <c r="H38" s="62" t="s">
        <v>12</v>
      </c>
      <c r="I38" s="62" t="s">
        <v>13</v>
      </c>
      <c r="J38" s="323"/>
      <c r="K38" s="8"/>
      <c r="L38" s="9"/>
      <c r="M38" s="9" t="s">
        <v>14</v>
      </c>
      <c r="N38" s="9"/>
      <c r="O38" s="57"/>
      <c r="P38" s="9"/>
      <c r="Q38" s="9"/>
      <c r="R38" s="9" t="s">
        <v>15</v>
      </c>
      <c r="S38" s="9"/>
      <c r="T38" s="57"/>
      <c r="U38" s="9"/>
      <c r="V38" s="9"/>
      <c r="W38" s="58" t="s">
        <v>16</v>
      </c>
      <c r="X38" s="58"/>
      <c r="Y38" s="57"/>
      <c r="Z38" s="9"/>
      <c r="AA38" s="9"/>
      <c r="AB38" s="58" t="s">
        <v>17</v>
      </c>
      <c r="AC38" s="9"/>
      <c r="AD38" s="57"/>
      <c r="AE38" s="9"/>
      <c r="AF38" s="9"/>
      <c r="AG38" s="58" t="s">
        <v>18</v>
      </c>
      <c r="AH38" s="9"/>
      <c r="AI38" s="57"/>
      <c r="AJ38" s="8"/>
      <c r="AK38" s="9"/>
      <c r="AL38" s="9" t="s">
        <v>19</v>
      </c>
      <c r="AM38" s="9"/>
      <c r="AN38" s="59"/>
      <c r="AO38" s="308"/>
      <c r="AP38" s="310"/>
      <c r="AQ38" s="173"/>
      <c r="AR38" s="312"/>
    </row>
    <row r="39" spans="1:47" x14ac:dyDescent="0.2">
      <c r="A39" s="60"/>
      <c r="B39" s="163"/>
      <c r="C39" s="61"/>
      <c r="D39" s="280"/>
      <c r="E39" s="278"/>
      <c r="F39" s="277"/>
      <c r="G39" s="277"/>
      <c r="H39" s="277"/>
      <c r="I39" s="277"/>
      <c r="J39" s="277"/>
      <c r="K39" s="63" t="s">
        <v>11</v>
      </c>
      <c r="L39" s="64" t="s">
        <v>12</v>
      </c>
      <c r="M39" s="64" t="s">
        <v>20</v>
      </c>
      <c r="N39" s="64" t="s">
        <v>21</v>
      </c>
      <c r="O39" s="65" t="s">
        <v>22</v>
      </c>
      <c r="P39" s="63" t="s">
        <v>11</v>
      </c>
      <c r="Q39" s="64" t="s">
        <v>12</v>
      </c>
      <c r="R39" s="64" t="s">
        <v>20</v>
      </c>
      <c r="S39" s="64" t="s">
        <v>21</v>
      </c>
      <c r="T39" s="65" t="s">
        <v>22</v>
      </c>
      <c r="U39" s="63" t="s">
        <v>11</v>
      </c>
      <c r="V39" s="64" t="s">
        <v>12</v>
      </c>
      <c r="W39" s="64" t="s">
        <v>20</v>
      </c>
      <c r="X39" s="117" t="s">
        <v>21</v>
      </c>
      <c r="Y39" s="65" t="s">
        <v>22</v>
      </c>
      <c r="Z39" s="63" t="s">
        <v>11</v>
      </c>
      <c r="AA39" s="64" t="s">
        <v>12</v>
      </c>
      <c r="AB39" s="64" t="s">
        <v>20</v>
      </c>
      <c r="AC39" s="64" t="s">
        <v>21</v>
      </c>
      <c r="AD39" s="65" t="s">
        <v>22</v>
      </c>
      <c r="AE39" s="63" t="s">
        <v>11</v>
      </c>
      <c r="AF39" s="64" t="s">
        <v>12</v>
      </c>
      <c r="AG39" s="64" t="s">
        <v>20</v>
      </c>
      <c r="AH39" s="64" t="s">
        <v>21</v>
      </c>
      <c r="AI39" s="65" t="s">
        <v>22</v>
      </c>
      <c r="AJ39" s="63" t="s">
        <v>11</v>
      </c>
      <c r="AK39" s="64" t="s">
        <v>12</v>
      </c>
      <c r="AL39" s="64" t="s">
        <v>20</v>
      </c>
      <c r="AM39" s="64" t="s">
        <v>21</v>
      </c>
      <c r="AN39" s="65" t="s">
        <v>22</v>
      </c>
      <c r="AO39" s="136" t="s">
        <v>1</v>
      </c>
      <c r="AP39" s="131" t="s">
        <v>2</v>
      </c>
      <c r="AQ39" s="285" t="s">
        <v>1</v>
      </c>
      <c r="AR39" s="125" t="s">
        <v>2</v>
      </c>
    </row>
    <row r="40" spans="1:47" s="3" customFormat="1" ht="12.75" customHeight="1" x14ac:dyDescent="0.2">
      <c r="A40" s="15"/>
      <c r="B40" s="318" t="s">
        <v>125</v>
      </c>
      <c r="C40" s="325"/>
      <c r="D40" s="16"/>
      <c r="E40" s="176"/>
      <c r="F40" s="122">
        <f t="shared" ref="F40:M40" si="26">SUM(F41:F44)</f>
        <v>48</v>
      </c>
      <c r="G40" s="17">
        <f t="shared" si="26"/>
        <v>0</v>
      </c>
      <c r="H40" s="17">
        <f t="shared" si="26"/>
        <v>0</v>
      </c>
      <c r="I40" s="17">
        <f t="shared" si="26"/>
        <v>48</v>
      </c>
      <c r="J40" s="123">
        <f t="shared" si="26"/>
        <v>30</v>
      </c>
      <c r="K40" s="18">
        <f t="shared" si="26"/>
        <v>0</v>
      </c>
      <c r="L40" s="19">
        <f t="shared" si="26"/>
        <v>0</v>
      </c>
      <c r="M40" s="19">
        <f t="shared" si="26"/>
        <v>0</v>
      </c>
      <c r="N40" s="19"/>
      <c r="O40" s="20">
        <f>SUM(O41:O44)</f>
        <v>0</v>
      </c>
      <c r="P40" s="15">
        <f>SUM(P41:P44)</f>
        <v>0</v>
      </c>
      <c r="Q40" s="19">
        <f>SUM(Q41:Q44)</f>
        <v>0</v>
      </c>
      <c r="R40" s="19">
        <f>SUM(R41:R44)</f>
        <v>0</v>
      </c>
      <c r="S40" s="19"/>
      <c r="T40" s="20">
        <f>SUM(T41:T44)</f>
        <v>0</v>
      </c>
      <c r="U40" s="15">
        <f>SUM(U41:U44)</f>
        <v>0</v>
      </c>
      <c r="V40" s="19">
        <f>SUM(V41:V44)</f>
        <v>0</v>
      </c>
      <c r="W40" s="19">
        <f>SUM(W41:W44)</f>
        <v>0</v>
      </c>
      <c r="X40" s="115"/>
      <c r="Y40" s="20">
        <f>SUM(Y41:Y44)</f>
        <v>0</v>
      </c>
      <c r="Z40" s="15">
        <f>SUM(Z41:Z44)</f>
        <v>0</v>
      </c>
      <c r="AA40" s="19">
        <f>SUM(AA41:AA44)</f>
        <v>0</v>
      </c>
      <c r="AB40" s="19">
        <f>SUM(AB41:AB44)</f>
        <v>0</v>
      </c>
      <c r="AC40" s="19"/>
      <c r="AD40" s="20">
        <f>SUM(AD41:AD44)</f>
        <v>0</v>
      </c>
      <c r="AE40" s="15">
        <f>SUM(AE41:AE44)</f>
        <v>0</v>
      </c>
      <c r="AF40" s="19">
        <f>SUM(AF41:AF44)</f>
        <v>0</v>
      </c>
      <c r="AG40" s="19">
        <f>SUM(AG41:AG44)</f>
        <v>16</v>
      </c>
      <c r="AH40" s="19"/>
      <c r="AI40" s="20">
        <f>SUM(AI41:AI44)</f>
        <v>10</v>
      </c>
      <c r="AJ40" s="15">
        <f>SUM(AJ41:AJ44)</f>
        <v>0</v>
      </c>
      <c r="AK40" s="19">
        <f>SUM(AK41:AK44)</f>
        <v>0</v>
      </c>
      <c r="AL40" s="19">
        <f>SUM(AL41:AL44)</f>
        <v>32</v>
      </c>
      <c r="AM40" s="19"/>
      <c r="AN40" s="20">
        <f>SUM(AN41:AN44)</f>
        <v>20</v>
      </c>
      <c r="AO40" s="282"/>
      <c r="AP40" s="283"/>
      <c r="AQ40" s="284"/>
      <c r="AR40" s="284"/>
    </row>
    <row r="41" spans="1:47" x14ac:dyDescent="0.2">
      <c r="A41" s="26" t="s">
        <v>126</v>
      </c>
      <c r="B41" s="27" t="s">
        <v>127</v>
      </c>
      <c r="C41" s="289" t="s">
        <v>128</v>
      </c>
      <c r="D41" s="28" t="s">
        <v>106</v>
      </c>
      <c r="E41" s="188" t="s">
        <v>129</v>
      </c>
      <c r="F41" s="29">
        <f t="shared" ref="F41:F44" si="27">SUM(K41:M41)+SUM(P41:R41)+SUM(U41:W41)+SUM(Z41:AB41)+SUM(AE41:AG41)+SUM(AJ41:AL41)</f>
        <v>10</v>
      </c>
      <c r="G41" s="30">
        <f t="shared" ref="G41:I44" si="28">K41+P41+U41+Z41+AE41+AJ41</f>
        <v>0</v>
      </c>
      <c r="H41" s="30">
        <f t="shared" si="28"/>
        <v>0</v>
      </c>
      <c r="I41" s="30">
        <f t="shared" si="28"/>
        <v>10</v>
      </c>
      <c r="J41" s="31">
        <f t="shared" ref="J41:J44" si="29">O41+T41+Y41+AD41+AI41+AN41</f>
        <v>5</v>
      </c>
      <c r="K41" s="208"/>
      <c r="L41" s="209"/>
      <c r="M41" s="214"/>
      <c r="N41" s="209"/>
      <c r="O41" s="212"/>
      <c r="P41" s="208"/>
      <c r="Q41" s="214"/>
      <c r="R41" s="214"/>
      <c r="S41" s="209"/>
      <c r="T41" s="212"/>
      <c r="U41" s="208"/>
      <c r="V41" s="209"/>
      <c r="W41" s="214"/>
      <c r="X41" s="224"/>
      <c r="Y41" s="212"/>
      <c r="Z41" s="208"/>
      <c r="AA41" s="209"/>
      <c r="AB41" s="214"/>
      <c r="AC41" s="209"/>
      <c r="AD41" s="212"/>
      <c r="AE41" s="208">
        <v>0</v>
      </c>
      <c r="AF41" s="209">
        <v>0</v>
      </c>
      <c r="AG41" s="214">
        <v>10</v>
      </c>
      <c r="AH41" s="209" t="s">
        <v>28</v>
      </c>
      <c r="AI41" s="212">
        <v>5</v>
      </c>
      <c r="AJ41" s="208"/>
      <c r="AK41" s="209"/>
      <c r="AL41" s="214"/>
      <c r="AM41" s="209"/>
      <c r="AN41" s="212"/>
      <c r="AO41" s="39"/>
      <c r="AP41" s="135"/>
      <c r="AQ41" s="263"/>
      <c r="AR41" s="126"/>
    </row>
    <row r="42" spans="1:47" x14ac:dyDescent="0.2">
      <c r="A42" s="67" t="s">
        <v>130</v>
      </c>
      <c r="B42" s="27" t="s">
        <v>131</v>
      </c>
      <c r="C42" s="289" t="s">
        <v>132</v>
      </c>
      <c r="D42" s="28" t="s">
        <v>106</v>
      </c>
      <c r="E42" s="184" t="s">
        <v>129</v>
      </c>
      <c r="F42" s="29">
        <f>SUM(K42:M42)+SUM(P42:R42)+SUM(U42:W42)+SUM(Z42:AB42)+SUM(AE42:AG42)+SUM(AJ42:AL42)</f>
        <v>6</v>
      </c>
      <c r="G42" s="30">
        <f>K42+P42+U42+Z42+AE42+AJ42</f>
        <v>0</v>
      </c>
      <c r="H42" s="30">
        <f>L42+Q42+V42+AA42+AF42+AK42</f>
        <v>0</v>
      </c>
      <c r="I42" s="30">
        <f>M42+R42+W42+AB42+AG42+AL42</f>
        <v>6</v>
      </c>
      <c r="J42" s="31">
        <f>O42+T42+Y42+AD42+AI42+AN42</f>
        <v>5</v>
      </c>
      <c r="K42" s="215"/>
      <c r="L42" s="216"/>
      <c r="M42" s="217"/>
      <c r="N42" s="218"/>
      <c r="O42" s="219"/>
      <c r="P42" s="215"/>
      <c r="Q42" s="216"/>
      <c r="R42" s="217"/>
      <c r="S42" s="218"/>
      <c r="T42" s="219"/>
      <c r="U42" s="217"/>
      <c r="V42" s="216"/>
      <c r="W42" s="217"/>
      <c r="X42" s="220"/>
      <c r="Y42" s="219"/>
      <c r="Z42" s="215"/>
      <c r="AA42" s="216"/>
      <c r="AB42" s="217"/>
      <c r="AC42" s="218"/>
      <c r="AD42" s="219"/>
      <c r="AE42" s="215">
        <v>0</v>
      </c>
      <c r="AF42" s="221">
        <v>0</v>
      </c>
      <c r="AG42" s="217">
        <v>6</v>
      </c>
      <c r="AH42" s="218" t="s">
        <v>28</v>
      </c>
      <c r="AI42" s="219">
        <v>5</v>
      </c>
      <c r="AJ42" s="215"/>
      <c r="AK42" s="221"/>
      <c r="AL42" s="217"/>
      <c r="AM42" s="218"/>
      <c r="AN42" s="219"/>
      <c r="AO42" s="39"/>
      <c r="AP42" s="135"/>
      <c r="AQ42" s="263"/>
      <c r="AR42" s="132"/>
    </row>
    <row r="43" spans="1:47" x14ac:dyDescent="0.2">
      <c r="A43" s="67" t="s">
        <v>133</v>
      </c>
      <c r="B43" s="27" t="s">
        <v>134</v>
      </c>
      <c r="C43" s="289" t="s">
        <v>135</v>
      </c>
      <c r="D43" s="28" t="s">
        <v>106</v>
      </c>
      <c r="E43" s="188" t="s">
        <v>129</v>
      </c>
      <c r="F43" s="29">
        <f t="shared" si="27"/>
        <v>20</v>
      </c>
      <c r="G43" s="30">
        <f t="shared" si="28"/>
        <v>0</v>
      </c>
      <c r="H43" s="30">
        <f t="shared" si="28"/>
        <v>0</v>
      </c>
      <c r="I43" s="30">
        <f t="shared" si="28"/>
        <v>20</v>
      </c>
      <c r="J43" s="31">
        <f t="shared" si="29"/>
        <v>10</v>
      </c>
      <c r="K43" s="215"/>
      <c r="L43" s="216"/>
      <c r="M43" s="217"/>
      <c r="N43" s="218"/>
      <c r="O43" s="219"/>
      <c r="P43" s="215"/>
      <c r="Q43" s="221"/>
      <c r="R43" s="217"/>
      <c r="S43" s="218"/>
      <c r="T43" s="219"/>
      <c r="U43" s="217"/>
      <c r="V43" s="216"/>
      <c r="W43" s="217"/>
      <c r="X43" s="220"/>
      <c r="Y43" s="219"/>
      <c r="Z43" s="215"/>
      <c r="AA43" s="216"/>
      <c r="AB43" s="217"/>
      <c r="AC43" s="218"/>
      <c r="AD43" s="219"/>
      <c r="AE43" s="208"/>
      <c r="AF43" s="209"/>
      <c r="AG43" s="214"/>
      <c r="AH43" s="209"/>
      <c r="AI43" s="212"/>
      <c r="AJ43" s="208">
        <v>0</v>
      </c>
      <c r="AK43" s="209">
        <v>0</v>
      </c>
      <c r="AL43" s="214">
        <v>20</v>
      </c>
      <c r="AM43" s="209" t="s">
        <v>28</v>
      </c>
      <c r="AN43" s="212">
        <v>10</v>
      </c>
      <c r="AO43" s="39" t="str">
        <f>A41</f>
        <v>27.</v>
      </c>
      <c r="AP43" s="135" t="str">
        <f>B41</f>
        <v>NDXON1PBNF</v>
      </c>
      <c r="AQ43" s="263"/>
      <c r="AR43" s="133"/>
    </row>
    <row r="44" spans="1:47" x14ac:dyDescent="0.2">
      <c r="A44" s="68" t="s">
        <v>136</v>
      </c>
      <c r="B44" s="151" t="s">
        <v>137</v>
      </c>
      <c r="C44" s="290" t="s">
        <v>138</v>
      </c>
      <c r="D44" s="55" t="s">
        <v>106</v>
      </c>
      <c r="E44" s="187" t="s">
        <v>129</v>
      </c>
      <c r="F44" s="44">
        <f t="shared" si="27"/>
        <v>12</v>
      </c>
      <c r="G44" s="45">
        <f t="shared" si="28"/>
        <v>0</v>
      </c>
      <c r="H44" s="45">
        <f t="shared" si="28"/>
        <v>0</v>
      </c>
      <c r="I44" s="45">
        <f t="shared" si="28"/>
        <v>12</v>
      </c>
      <c r="J44" s="47">
        <f t="shared" si="29"/>
        <v>10</v>
      </c>
      <c r="K44" s="191"/>
      <c r="L44" s="192"/>
      <c r="M44" s="193"/>
      <c r="N44" s="194"/>
      <c r="O44" s="195"/>
      <c r="P44" s="191"/>
      <c r="Q44" s="192"/>
      <c r="R44" s="193"/>
      <c r="S44" s="194"/>
      <c r="T44" s="195"/>
      <c r="U44" s="193"/>
      <c r="V44" s="192"/>
      <c r="W44" s="193"/>
      <c r="X44" s="222"/>
      <c r="Y44" s="195"/>
      <c r="Z44" s="191"/>
      <c r="AA44" s="192"/>
      <c r="AB44" s="193"/>
      <c r="AC44" s="194"/>
      <c r="AD44" s="195"/>
      <c r="AE44" s="191"/>
      <c r="AF44" s="192"/>
      <c r="AG44" s="193"/>
      <c r="AH44" s="194"/>
      <c r="AI44" s="195"/>
      <c r="AJ44" s="191">
        <v>0</v>
      </c>
      <c r="AK44" s="192">
        <v>0</v>
      </c>
      <c r="AL44" s="193">
        <v>12</v>
      </c>
      <c r="AM44" s="194" t="s">
        <v>28</v>
      </c>
      <c r="AN44" s="195">
        <v>10</v>
      </c>
      <c r="AO44" s="46" t="str">
        <f>A42</f>
        <v>28.</v>
      </c>
      <c r="AP44" s="152" t="str">
        <f>B42</f>
        <v>NDDSD1PBNF</v>
      </c>
      <c r="AQ44" s="269"/>
      <c r="AR44" s="121"/>
    </row>
    <row r="45" spans="1:47" ht="40.5" customHeight="1" thickBot="1" x14ac:dyDescent="0.25">
      <c r="B45" s="4"/>
      <c r="C45" s="5"/>
      <c r="D45" s="5"/>
      <c r="E45" s="174"/>
      <c r="F45" s="1"/>
      <c r="G45" s="1"/>
      <c r="H45" s="1"/>
      <c r="I45" s="1"/>
      <c r="J45" s="70"/>
      <c r="K45" s="1"/>
      <c r="L45" s="1"/>
      <c r="M45" s="1"/>
      <c r="N45" s="1"/>
      <c r="O45" s="70"/>
      <c r="P45" s="1"/>
      <c r="Q45" s="1"/>
      <c r="R45" s="1"/>
      <c r="S45" s="1"/>
      <c r="T45" s="70"/>
      <c r="U45" s="1"/>
      <c r="V45" s="1"/>
      <c r="W45" s="1"/>
      <c r="X45" s="3"/>
      <c r="Y45" s="70"/>
      <c r="Z45" s="1"/>
      <c r="AA45" s="1"/>
      <c r="AB45" s="1"/>
      <c r="AC45" s="1"/>
      <c r="AD45" s="70"/>
      <c r="AE45" s="1"/>
      <c r="AF45" s="1"/>
      <c r="AG45" s="1"/>
      <c r="AH45" s="1"/>
      <c r="AI45" s="70"/>
      <c r="AJ45" s="1"/>
      <c r="AK45" s="1"/>
      <c r="AL45" s="1"/>
      <c r="AM45" s="1"/>
      <c r="AN45" s="70"/>
      <c r="AO45" s="71"/>
      <c r="AP45" s="72"/>
      <c r="AQ45" s="72"/>
      <c r="AR45" s="72"/>
    </row>
    <row r="46" spans="1:47" ht="13.15" customHeight="1" x14ac:dyDescent="0.2">
      <c r="A46" s="281"/>
      <c r="B46" s="313" t="s">
        <v>2</v>
      </c>
      <c r="C46" s="320" t="s">
        <v>3</v>
      </c>
      <c r="D46" s="315" t="s">
        <v>4</v>
      </c>
      <c r="E46" s="315" t="s">
        <v>5</v>
      </c>
      <c r="F46" s="6" t="s">
        <v>6</v>
      </c>
      <c r="G46" s="7"/>
      <c r="H46" s="7"/>
      <c r="I46" s="7"/>
      <c r="J46" s="322" t="s">
        <v>7</v>
      </c>
      <c r="K46" s="305" t="s">
        <v>8</v>
      </c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7"/>
      <c r="AP46" s="309" t="s">
        <v>9</v>
      </c>
      <c r="AQ46" s="172"/>
      <c r="AR46" s="311" t="s">
        <v>9</v>
      </c>
    </row>
    <row r="47" spans="1:47" ht="13.5" customHeight="1" thickBot="1" x14ac:dyDescent="0.25">
      <c r="A47" s="286"/>
      <c r="B47" s="314"/>
      <c r="C47" s="321"/>
      <c r="D47" s="316"/>
      <c r="E47" s="316"/>
      <c r="F47" s="275" t="s">
        <v>10</v>
      </c>
      <c r="G47" s="62" t="s">
        <v>11</v>
      </c>
      <c r="H47" s="62" t="s">
        <v>12</v>
      </c>
      <c r="I47" s="62" t="s">
        <v>13</v>
      </c>
      <c r="J47" s="323"/>
      <c r="K47" s="8"/>
      <c r="L47" s="9"/>
      <c r="M47" s="9" t="s">
        <v>14</v>
      </c>
      <c r="N47" s="9"/>
      <c r="O47" s="57"/>
      <c r="P47" s="9"/>
      <c r="Q47" s="9"/>
      <c r="R47" s="9" t="s">
        <v>15</v>
      </c>
      <c r="S47" s="9"/>
      <c r="T47" s="57"/>
      <c r="U47" s="9"/>
      <c r="V47" s="9"/>
      <c r="W47" s="58" t="s">
        <v>16</v>
      </c>
      <c r="X47" s="58"/>
      <c r="Y47" s="57"/>
      <c r="Z47" s="9"/>
      <c r="AA47" s="9"/>
      <c r="AB47" s="58" t="s">
        <v>17</v>
      </c>
      <c r="AC47" s="9"/>
      <c r="AD47" s="57"/>
      <c r="AE47" s="9"/>
      <c r="AF47" s="9"/>
      <c r="AG47" s="58" t="s">
        <v>18</v>
      </c>
      <c r="AH47" s="9"/>
      <c r="AI47" s="57"/>
      <c r="AJ47" s="8"/>
      <c r="AK47" s="9"/>
      <c r="AL47" s="9" t="s">
        <v>19</v>
      </c>
      <c r="AM47" s="9"/>
      <c r="AN47" s="59"/>
      <c r="AO47" s="308"/>
      <c r="AP47" s="310"/>
      <c r="AQ47" s="173"/>
      <c r="AR47" s="312"/>
    </row>
    <row r="48" spans="1:47" x14ac:dyDescent="0.2">
      <c r="A48" s="60"/>
      <c r="B48" s="163"/>
      <c r="C48" s="61"/>
      <c r="D48" s="280"/>
      <c r="E48" s="278"/>
      <c r="F48" s="277"/>
      <c r="G48" s="277"/>
      <c r="H48" s="277"/>
      <c r="I48" s="277"/>
      <c r="J48" s="277"/>
      <c r="K48" s="63" t="s">
        <v>11</v>
      </c>
      <c r="L48" s="64" t="s">
        <v>12</v>
      </c>
      <c r="M48" s="64" t="s">
        <v>20</v>
      </c>
      <c r="N48" s="64" t="s">
        <v>21</v>
      </c>
      <c r="O48" s="65" t="s">
        <v>22</v>
      </c>
      <c r="P48" s="63" t="s">
        <v>11</v>
      </c>
      <c r="Q48" s="64" t="s">
        <v>12</v>
      </c>
      <c r="R48" s="64" t="s">
        <v>20</v>
      </c>
      <c r="S48" s="64" t="s">
        <v>21</v>
      </c>
      <c r="T48" s="65" t="s">
        <v>22</v>
      </c>
      <c r="U48" s="63" t="s">
        <v>11</v>
      </c>
      <c r="V48" s="64" t="s">
        <v>12</v>
      </c>
      <c r="W48" s="64" t="s">
        <v>20</v>
      </c>
      <c r="X48" s="64" t="s">
        <v>21</v>
      </c>
      <c r="Y48" s="65" t="s">
        <v>22</v>
      </c>
      <c r="Z48" s="63" t="s">
        <v>11</v>
      </c>
      <c r="AA48" s="64" t="s">
        <v>12</v>
      </c>
      <c r="AB48" s="64" t="s">
        <v>20</v>
      </c>
      <c r="AC48" s="64" t="s">
        <v>21</v>
      </c>
      <c r="AD48" s="65" t="s">
        <v>22</v>
      </c>
      <c r="AE48" s="63" t="s">
        <v>11</v>
      </c>
      <c r="AF48" s="64" t="s">
        <v>12</v>
      </c>
      <c r="AG48" s="64" t="s">
        <v>20</v>
      </c>
      <c r="AH48" s="64" t="s">
        <v>21</v>
      </c>
      <c r="AI48" s="65" t="s">
        <v>22</v>
      </c>
      <c r="AJ48" s="63" t="s">
        <v>11</v>
      </c>
      <c r="AK48" s="64" t="s">
        <v>12</v>
      </c>
      <c r="AL48" s="64" t="s">
        <v>20</v>
      </c>
      <c r="AM48" s="64" t="s">
        <v>21</v>
      </c>
      <c r="AN48" s="65" t="s">
        <v>22</v>
      </c>
      <c r="AO48" s="136" t="s">
        <v>1</v>
      </c>
      <c r="AP48" s="131" t="s">
        <v>2</v>
      </c>
      <c r="AQ48" s="285" t="s">
        <v>1</v>
      </c>
      <c r="AR48" s="125" t="s">
        <v>2</v>
      </c>
    </row>
    <row r="49" spans="1:47" s="3" customFormat="1" ht="12.75" customHeight="1" x14ac:dyDescent="0.2">
      <c r="A49" s="15"/>
      <c r="B49" s="318" t="s">
        <v>139</v>
      </c>
      <c r="C49" s="325"/>
      <c r="D49" s="16"/>
      <c r="E49" s="176"/>
      <c r="F49" s="122">
        <f t="shared" ref="F49:M49" si="30">SUM(F50:F55)</f>
        <v>25</v>
      </c>
      <c r="G49" s="17">
        <f t="shared" si="30"/>
        <v>10</v>
      </c>
      <c r="H49" s="17">
        <f t="shared" si="30"/>
        <v>0</v>
      </c>
      <c r="I49" s="17">
        <f t="shared" si="30"/>
        <v>15</v>
      </c>
      <c r="J49" s="123">
        <f t="shared" si="30"/>
        <v>30</v>
      </c>
      <c r="K49" s="18">
        <f t="shared" si="30"/>
        <v>0</v>
      </c>
      <c r="L49" s="19">
        <f t="shared" si="30"/>
        <v>0</v>
      </c>
      <c r="M49" s="19">
        <f t="shared" si="30"/>
        <v>0</v>
      </c>
      <c r="N49" s="19"/>
      <c r="O49" s="20">
        <f>SUM(O50:O55)</f>
        <v>0</v>
      </c>
      <c r="P49" s="15">
        <f>SUM(P50:P55)</f>
        <v>0</v>
      </c>
      <c r="Q49" s="19">
        <f>SUM(Q50:Q55)</f>
        <v>0</v>
      </c>
      <c r="R49" s="19">
        <f>SUM(R50:R55)</f>
        <v>0</v>
      </c>
      <c r="S49" s="19"/>
      <c r="T49" s="20">
        <f>SUM(T50:T55)</f>
        <v>0</v>
      </c>
      <c r="U49" s="15">
        <f>SUM(U50:U55)</f>
        <v>2</v>
      </c>
      <c r="V49" s="19">
        <f>SUM(V50:V55)</f>
        <v>0</v>
      </c>
      <c r="W49" s="19">
        <f>SUM(W50:W55)</f>
        <v>4</v>
      </c>
      <c r="X49" s="115"/>
      <c r="Y49" s="20">
        <f>SUM(Y50:Y55)</f>
        <v>7</v>
      </c>
      <c r="Z49" s="15">
        <f>SUM(Z50:Z55)</f>
        <v>4</v>
      </c>
      <c r="AA49" s="19">
        <f>SUM(AA50:AA55)</f>
        <v>0</v>
      </c>
      <c r="AB49" s="19">
        <f>SUM(AB50:AB55)</f>
        <v>4</v>
      </c>
      <c r="AC49" s="19"/>
      <c r="AD49" s="20">
        <f t="shared" ref="AD49:AL49" si="31">SUM(AD50:AD55)</f>
        <v>10</v>
      </c>
      <c r="AE49" s="15">
        <f t="shared" si="31"/>
        <v>1</v>
      </c>
      <c r="AF49" s="19">
        <f t="shared" si="31"/>
        <v>0</v>
      </c>
      <c r="AG49" s="19">
        <f t="shared" si="31"/>
        <v>5</v>
      </c>
      <c r="AH49" s="19">
        <f t="shared" si="31"/>
        <v>0</v>
      </c>
      <c r="AI49" s="20">
        <f t="shared" si="31"/>
        <v>8</v>
      </c>
      <c r="AJ49" s="15">
        <f t="shared" si="31"/>
        <v>3</v>
      </c>
      <c r="AK49" s="19">
        <f t="shared" si="31"/>
        <v>0</v>
      </c>
      <c r="AL49" s="19">
        <f t="shared" si="31"/>
        <v>2</v>
      </c>
      <c r="AM49" s="19"/>
      <c r="AN49" s="20">
        <f>SUM(AN50:AN55)</f>
        <v>5</v>
      </c>
      <c r="AO49" s="282"/>
      <c r="AP49" s="283"/>
      <c r="AQ49" s="284"/>
      <c r="AR49" s="284"/>
    </row>
    <row r="50" spans="1:47" x14ac:dyDescent="0.2">
      <c r="A50" s="26" t="s">
        <v>140</v>
      </c>
      <c r="B50" s="27" t="s">
        <v>141</v>
      </c>
      <c r="C50" s="289" t="s">
        <v>142</v>
      </c>
      <c r="D50" s="66" t="s">
        <v>66</v>
      </c>
      <c r="E50" s="188" t="s">
        <v>67</v>
      </c>
      <c r="F50" s="23">
        <f t="shared" ref="F50:F55" si="32">SUM(K50:M50)+SUM(P50:R50)+SUM(U50:W50)+SUM(Z50:AB50)+SUM(AE50:AG50)+SUM(AJ50:AL50)</f>
        <v>6</v>
      </c>
      <c r="G50" s="24">
        <f t="shared" ref="G50:I55" si="33">K50+P50+U50+Z50+AE50+AJ50</f>
        <v>2</v>
      </c>
      <c r="H50" s="24">
        <f t="shared" si="33"/>
        <v>0</v>
      </c>
      <c r="I50" s="24">
        <f t="shared" si="33"/>
        <v>4</v>
      </c>
      <c r="J50" s="25">
        <f t="shared" ref="J50:J55" si="34">O50+T50+Y50+AD50+AI50+AN50</f>
        <v>7</v>
      </c>
      <c r="K50" s="208"/>
      <c r="L50" s="209"/>
      <c r="M50" s="214"/>
      <c r="N50" s="209"/>
      <c r="O50" s="212"/>
      <c r="P50" s="208"/>
      <c r="Q50" s="214"/>
      <c r="R50" s="214"/>
      <c r="S50" s="209"/>
      <c r="T50" s="212"/>
      <c r="U50" s="208">
        <v>2</v>
      </c>
      <c r="V50" s="209">
        <v>0</v>
      </c>
      <c r="W50" s="214">
        <v>4</v>
      </c>
      <c r="X50" s="245" t="s">
        <v>32</v>
      </c>
      <c r="Y50" s="212">
        <v>7</v>
      </c>
      <c r="Z50" s="208"/>
      <c r="AA50" s="209"/>
      <c r="AB50" s="214"/>
      <c r="AC50" s="209"/>
      <c r="AD50" s="212"/>
      <c r="AE50" s="208"/>
      <c r="AF50" s="209"/>
      <c r="AG50" s="214"/>
      <c r="AH50" s="209"/>
      <c r="AI50" s="212"/>
      <c r="AJ50" s="208"/>
      <c r="AK50" s="209"/>
      <c r="AL50" s="214"/>
      <c r="AM50" s="209"/>
      <c r="AN50" s="212"/>
      <c r="AO50" s="32" t="str">
        <f>A23</f>
        <v>14.</v>
      </c>
      <c r="AP50" s="158" t="str">
        <f>B23</f>
        <v>NSXSFAPBNF</v>
      </c>
      <c r="AQ50" s="263"/>
      <c r="AR50" s="127"/>
      <c r="AU50" s="3"/>
    </row>
    <row r="51" spans="1:47" x14ac:dyDescent="0.2">
      <c r="A51" s="26" t="s">
        <v>143</v>
      </c>
      <c r="B51" s="27" t="s">
        <v>144</v>
      </c>
      <c r="C51" s="289" t="s">
        <v>145</v>
      </c>
      <c r="D51" s="66" t="s">
        <v>66</v>
      </c>
      <c r="E51" s="188" t="s">
        <v>67</v>
      </c>
      <c r="F51" s="29">
        <f t="shared" si="32"/>
        <v>5</v>
      </c>
      <c r="G51" s="30">
        <f t="shared" si="33"/>
        <v>2</v>
      </c>
      <c r="H51" s="30">
        <f t="shared" si="33"/>
        <v>0</v>
      </c>
      <c r="I51" s="30">
        <f t="shared" si="33"/>
        <v>3</v>
      </c>
      <c r="J51" s="31">
        <f t="shared" si="34"/>
        <v>6</v>
      </c>
      <c r="K51" s="226"/>
      <c r="L51" s="209"/>
      <c r="M51" s="210"/>
      <c r="N51" s="211"/>
      <c r="O51" s="212"/>
      <c r="P51" s="210"/>
      <c r="Q51" s="209"/>
      <c r="R51" s="210"/>
      <c r="S51" s="211"/>
      <c r="T51" s="212"/>
      <c r="U51" s="226"/>
      <c r="V51" s="209"/>
      <c r="W51" s="210"/>
      <c r="X51" s="246"/>
      <c r="Y51" s="212"/>
      <c r="Z51" s="210">
        <v>2</v>
      </c>
      <c r="AA51" s="209">
        <v>0</v>
      </c>
      <c r="AB51" s="210">
        <v>3</v>
      </c>
      <c r="AC51" s="211" t="s">
        <v>32</v>
      </c>
      <c r="AD51" s="212">
        <v>6</v>
      </c>
      <c r="AE51" s="210"/>
      <c r="AF51" s="209"/>
      <c r="AG51" s="210"/>
      <c r="AH51" s="211"/>
      <c r="AI51" s="212"/>
      <c r="AJ51" s="226"/>
      <c r="AK51" s="209"/>
      <c r="AL51" s="210"/>
      <c r="AM51" s="211"/>
      <c r="AN51" s="212"/>
      <c r="AO51" s="32" t="str">
        <f>A50</f>
        <v>31.</v>
      </c>
      <c r="AP51" s="158" t="str">
        <f>B50</f>
        <v>NSXBF1PBNF</v>
      </c>
      <c r="AQ51" s="263"/>
      <c r="AR51" s="127"/>
      <c r="AU51" s="3"/>
    </row>
    <row r="52" spans="1:47" s="3" customFormat="1" x14ac:dyDescent="0.2">
      <c r="A52" s="26" t="s">
        <v>146</v>
      </c>
      <c r="B52" s="27" t="s">
        <v>147</v>
      </c>
      <c r="C52" s="289" t="s">
        <v>148</v>
      </c>
      <c r="D52" s="66" t="s">
        <v>149</v>
      </c>
      <c r="E52" s="188" t="s">
        <v>67</v>
      </c>
      <c r="F52" s="29">
        <f t="shared" si="32"/>
        <v>3</v>
      </c>
      <c r="G52" s="30">
        <f t="shared" si="33"/>
        <v>2</v>
      </c>
      <c r="H52" s="30">
        <f t="shared" si="33"/>
        <v>0</v>
      </c>
      <c r="I52" s="30">
        <f t="shared" si="33"/>
        <v>1</v>
      </c>
      <c r="J52" s="31">
        <f t="shared" si="34"/>
        <v>4</v>
      </c>
      <c r="K52" s="226"/>
      <c r="L52" s="209"/>
      <c r="M52" s="210"/>
      <c r="N52" s="211"/>
      <c r="O52" s="212"/>
      <c r="P52" s="210"/>
      <c r="Q52" s="209"/>
      <c r="R52" s="210"/>
      <c r="S52" s="211"/>
      <c r="T52" s="212"/>
      <c r="U52" s="210"/>
      <c r="V52" s="209"/>
      <c r="W52" s="210"/>
      <c r="X52" s="246"/>
      <c r="Y52" s="212"/>
      <c r="Z52" s="210">
        <v>2</v>
      </c>
      <c r="AA52" s="209">
        <v>0</v>
      </c>
      <c r="AB52" s="210">
        <v>1</v>
      </c>
      <c r="AC52" s="211" t="s">
        <v>32</v>
      </c>
      <c r="AD52" s="212">
        <v>4</v>
      </c>
      <c r="AE52" s="210"/>
      <c r="AF52" s="209"/>
      <c r="AG52" s="210"/>
      <c r="AH52" s="211"/>
      <c r="AI52" s="212"/>
      <c r="AJ52" s="226"/>
      <c r="AK52" s="209"/>
      <c r="AL52" s="210"/>
      <c r="AM52" s="211"/>
      <c r="AN52" s="212"/>
      <c r="AO52" s="73" t="str">
        <f>A50</f>
        <v>31.</v>
      </c>
      <c r="AP52" s="159" t="str">
        <f>B50</f>
        <v>NSXBF1PBNF</v>
      </c>
      <c r="AQ52" s="263"/>
      <c r="AR52" s="128"/>
    </row>
    <row r="53" spans="1:47" x14ac:dyDescent="0.2">
      <c r="A53" s="26" t="s">
        <v>150</v>
      </c>
      <c r="B53" s="27" t="s">
        <v>151</v>
      </c>
      <c r="C53" s="288" t="s">
        <v>152</v>
      </c>
      <c r="D53" s="66" t="s">
        <v>149</v>
      </c>
      <c r="E53" s="188" t="s">
        <v>67</v>
      </c>
      <c r="F53" s="29">
        <f t="shared" si="32"/>
        <v>3</v>
      </c>
      <c r="G53" s="30">
        <f t="shared" si="33"/>
        <v>1</v>
      </c>
      <c r="H53" s="30">
        <f t="shared" si="33"/>
        <v>0</v>
      </c>
      <c r="I53" s="30">
        <f t="shared" si="33"/>
        <v>2</v>
      </c>
      <c r="J53" s="31">
        <f t="shared" si="34"/>
        <v>4</v>
      </c>
      <c r="K53" s="226"/>
      <c r="L53" s="209"/>
      <c r="M53" s="210"/>
      <c r="N53" s="211"/>
      <c r="O53" s="212"/>
      <c r="P53" s="210"/>
      <c r="Q53" s="209"/>
      <c r="R53" s="210"/>
      <c r="S53" s="211"/>
      <c r="T53" s="212"/>
      <c r="U53" s="217"/>
      <c r="V53" s="216"/>
      <c r="W53" s="217"/>
      <c r="X53" s="247"/>
      <c r="Y53" s="219"/>
      <c r="Z53" s="217"/>
      <c r="AA53" s="216"/>
      <c r="AB53" s="217"/>
      <c r="AC53" s="218"/>
      <c r="AD53" s="219"/>
      <c r="AE53" s="210">
        <v>1</v>
      </c>
      <c r="AF53" s="209">
        <v>0</v>
      </c>
      <c r="AG53" s="210">
        <v>2</v>
      </c>
      <c r="AH53" s="211" t="s">
        <v>28</v>
      </c>
      <c r="AI53" s="212">
        <v>4</v>
      </c>
      <c r="AJ53" s="226"/>
      <c r="AK53" s="209"/>
      <c r="AL53" s="210"/>
      <c r="AM53" s="211"/>
      <c r="AN53" s="212"/>
      <c r="AO53" s="73" t="str">
        <f>A52</f>
        <v>33.</v>
      </c>
      <c r="AP53" s="159" t="str">
        <f>B52</f>
        <v>NSXTM1PBNF</v>
      </c>
      <c r="AQ53" s="263"/>
      <c r="AR53" s="129"/>
      <c r="AU53" s="3"/>
    </row>
    <row r="54" spans="1:47" x14ac:dyDescent="0.2">
      <c r="A54" s="26" t="s">
        <v>153</v>
      </c>
      <c r="B54" s="27" t="s">
        <v>154</v>
      </c>
      <c r="C54" s="288" t="s">
        <v>155</v>
      </c>
      <c r="D54" s="66" t="s">
        <v>149</v>
      </c>
      <c r="E54" s="188" t="s">
        <v>67</v>
      </c>
      <c r="F54" s="29">
        <f t="shared" si="32"/>
        <v>3</v>
      </c>
      <c r="G54" s="30">
        <f t="shared" si="33"/>
        <v>0</v>
      </c>
      <c r="H54" s="30">
        <f t="shared" si="33"/>
        <v>0</v>
      </c>
      <c r="I54" s="30">
        <f t="shared" si="33"/>
        <v>3</v>
      </c>
      <c r="J54" s="31">
        <f t="shared" si="34"/>
        <v>4</v>
      </c>
      <c r="K54" s="226"/>
      <c r="L54" s="209"/>
      <c r="M54" s="210"/>
      <c r="N54" s="211"/>
      <c r="O54" s="212"/>
      <c r="P54" s="210"/>
      <c r="Q54" s="209"/>
      <c r="R54" s="210"/>
      <c r="S54" s="211"/>
      <c r="T54" s="212"/>
      <c r="U54" s="217"/>
      <c r="V54" s="216"/>
      <c r="W54" s="217"/>
      <c r="X54" s="247"/>
      <c r="Y54" s="219"/>
      <c r="Z54" s="217"/>
      <c r="AA54" s="216"/>
      <c r="AB54" s="217"/>
      <c r="AC54" s="218"/>
      <c r="AD54" s="219"/>
      <c r="AE54" s="210">
        <v>0</v>
      </c>
      <c r="AF54" s="209">
        <v>0</v>
      </c>
      <c r="AG54" s="210">
        <v>3</v>
      </c>
      <c r="AH54" s="211" t="s">
        <v>28</v>
      </c>
      <c r="AI54" s="212">
        <v>4</v>
      </c>
      <c r="AJ54" s="226"/>
      <c r="AK54" s="209"/>
      <c r="AL54" s="210"/>
      <c r="AM54" s="211"/>
      <c r="AN54" s="212"/>
      <c r="AO54" s="73" t="str">
        <f>A51</f>
        <v>32.</v>
      </c>
      <c r="AP54" s="159" t="str">
        <f>B51</f>
        <v>NSXFF1PBNF</v>
      </c>
      <c r="AQ54" s="263"/>
      <c r="AR54" s="129"/>
      <c r="AU54" s="3"/>
    </row>
    <row r="55" spans="1:47" ht="25.5" x14ac:dyDescent="0.2">
      <c r="A55" s="68" t="s">
        <v>156</v>
      </c>
      <c r="B55" s="151" t="s">
        <v>157</v>
      </c>
      <c r="C55" s="290" t="s">
        <v>158</v>
      </c>
      <c r="D55" s="74" t="s">
        <v>159</v>
      </c>
      <c r="E55" s="187" t="s">
        <v>67</v>
      </c>
      <c r="F55" s="44">
        <f t="shared" si="32"/>
        <v>5</v>
      </c>
      <c r="G55" s="45">
        <f t="shared" si="33"/>
        <v>3</v>
      </c>
      <c r="H55" s="45">
        <f t="shared" si="33"/>
        <v>0</v>
      </c>
      <c r="I55" s="45">
        <f t="shared" si="33"/>
        <v>2</v>
      </c>
      <c r="J55" s="47">
        <f t="shared" si="34"/>
        <v>5</v>
      </c>
      <c r="K55" s="248"/>
      <c r="L55" s="192"/>
      <c r="M55" s="193"/>
      <c r="N55" s="194"/>
      <c r="O55" s="195"/>
      <c r="P55" s="193"/>
      <c r="Q55" s="192"/>
      <c r="R55" s="193"/>
      <c r="S55" s="194"/>
      <c r="T55" s="195"/>
      <c r="U55" s="193"/>
      <c r="V55" s="192"/>
      <c r="W55" s="193"/>
      <c r="X55" s="249"/>
      <c r="Y55" s="195"/>
      <c r="Z55" s="193"/>
      <c r="AA55" s="192"/>
      <c r="AB55" s="193"/>
      <c r="AC55" s="194"/>
      <c r="AD55" s="195"/>
      <c r="AE55" s="193"/>
      <c r="AF55" s="192"/>
      <c r="AG55" s="193"/>
      <c r="AH55" s="194"/>
      <c r="AI55" s="195"/>
      <c r="AJ55" s="250">
        <v>3</v>
      </c>
      <c r="AK55" s="251">
        <v>0</v>
      </c>
      <c r="AL55" s="252">
        <v>2</v>
      </c>
      <c r="AM55" s="251" t="s">
        <v>28</v>
      </c>
      <c r="AN55" s="253">
        <v>5</v>
      </c>
      <c r="AO55" s="77" t="str">
        <f>A52</f>
        <v>33.</v>
      </c>
      <c r="AP55" s="160" t="str">
        <f>B52</f>
        <v>NSXTM1PBNF</v>
      </c>
      <c r="AQ55" s="269"/>
      <c r="AR55" s="130"/>
      <c r="AU55" s="3"/>
    </row>
    <row r="56" spans="1:47" ht="28.15" customHeight="1" thickBot="1" x14ac:dyDescent="0.25">
      <c r="B56" s="4"/>
      <c r="C56" s="5"/>
      <c r="D56" s="5"/>
      <c r="E56" s="174"/>
      <c r="F56" s="1"/>
      <c r="G56" s="1"/>
      <c r="H56" s="1"/>
      <c r="I56" s="1"/>
      <c r="J56" s="70"/>
      <c r="K56" s="1"/>
      <c r="L56" s="1"/>
      <c r="M56" s="1"/>
      <c r="N56" s="1"/>
      <c r="O56" s="70"/>
      <c r="P56" s="1"/>
      <c r="Q56" s="1"/>
      <c r="R56" s="1"/>
      <c r="S56" s="1"/>
      <c r="T56" s="70"/>
      <c r="U56" s="1"/>
      <c r="V56" s="1"/>
      <c r="W56" s="1"/>
      <c r="X56" s="3"/>
      <c r="Y56" s="70"/>
      <c r="Z56" s="1"/>
      <c r="AA56" s="1"/>
      <c r="AB56" s="1"/>
      <c r="AC56" s="1"/>
      <c r="AD56" s="70"/>
      <c r="AE56" s="1"/>
      <c r="AF56" s="1"/>
      <c r="AG56" s="1"/>
      <c r="AH56" s="1"/>
      <c r="AI56" s="70"/>
      <c r="AJ56" s="1"/>
      <c r="AK56" s="1"/>
      <c r="AL56" s="1"/>
      <c r="AM56" s="1"/>
      <c r="AN56" s="70"/>
      <c r="AO56" s="71"/>
      <c r="AP56" s="72"/>
      <c r="AQ56" s="72"/>
      <c r="AR56" s="72"/>
    </row>
    <row r="57" spans="1:47" ht="13.15" customHeight="1" x14ac:dyDescent="0.2">
      <c r="A57" s="281"/>
      <c r="B57" s="313" t="s">
        <v>2</v>
      </c>
      <c r="C57" s="320" t="s">
        <v>3</v>
      </c>
      <c r="D57" s="315" t="s">
        <v>4</v>
      </c>
      <c r="E57" s="315" t="s">
        <v>5</v>
      </c>
      <c r="F57" s="6" t="s">
        <v>6</v>
      </c>
      <c r="G57" s="7"/>
      <c r="H57" s="7"/>
      <c r="I57" s="7"/>
      <c r="J57" s="322" t="s">
        <v>7</v>
      </c>
      <c r="K57" s="305" t="s">
        <v>8</v>
      </c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7"/>
      <c r="AP57" s="309" t="s">
        <v>9</v>
      </c>
      <c r="AQ57" s="172"/>
      <c r="AR57" s="311" t="s">
        <v>9</v>
      </c>
    </row>
    <row r="58" spans="1:47" ht="13.5" customHeight="1" thickBot="1" x14ac:dyDescent="0.25">
      <c r="A58" s="286"/>
      <c r="B58" s="314"/>
      <c r="C58" s="321"/>
      <c r="D58" s="316"/>
      <c r="E58" s="316"/>
      <c r="F58" s="275" t="s">
        <v>10</v>
      </c>
      <c r="G58" s="62" t="s">
        <v>11</v>
      </c>
      <c r="H58" s="62" t="s">
        <v>12</v>
      </c>
      <c r="I58" s="62" t="s">
        <v>13</v>
      </c>
      <c r="J58" s="323"/>
      <c r="K58" s="8"/>
      <c r="L58" s="9"/>
      <c r="M58" s="9" t="s">
        <v>14</v>
      </c>
      <c r="N58" s="9"/>
      <c r="O58" s="57"/>
      <c r="P58" s="9"/>
      <c r="Q58" s="9"/>
      <c r="R58" s="9" t="s">
        <v>15</v>
      </c>
      <c r="S58" s="9"/>
      <c r="T58" s="57"/>
      <c r="U58" s="9"/>
      <c r="V58" s="9"/>
      <c r="W58" s="58" t="s">
        <v>16</v>
      </c>
      <c r="X58" s="58"/>
      <c r="Y58" s="57"/>
      <c r="Z58" s="9"/>
      <c r="AA58" s="9"/>
      <c r="AB58" s="58" t="s">
        <v>17</v>
      </c>
      <c r="AC58" s="9"/>
      <c r="AD58" s="57"/>
      <c r="AE58" s="9"/>
      <c r="AF58" s="9"/>
      <c r="AG58" s="58" t="s">
        <v>18</v>
      </c>
      <c r="AH58" s="9"/>
      <c r="AI58" s="57"/>
      <c r="AJ58" s="8"/>
      <c r="AK58" s="9"/>
      <c r="AL58" s="9" t="s">
        <v>19</v>
      </c>
      <c r="AM58" s="9"/>
      <c r="AN58" s="59"/>
      <c r="AO58" s="308"/>
      <c r="AP58" s="310"/>
      <c r="AQ58" s="173"/>
      <c r="AR58" s="312"/>
    </row>
    <row r="59" spans="1:47" x14ac:dyDescent="0.2">
      <c r="A59" s="60"/>
      <c r="B59" s="163"/>
      <c r="C59" s="61"/>
      <c r="D59" s="280"/>
      <c r="E59" s="278"/>
      <c r="F59" s="277"/>
      <c r="G59" s="277"/>
      <c r="H59" s="277"/>
      <c r="I59" s="277"/>
      <c r="J59" s="277"/>
      <c r="K59" s="63" t="s">
        <v>11</v>
      </c>
      <c r="L59" s="64" t="s">
        <v>12</v>
      </c>
      <c r="M59" s="64" t="s">
        <v>20</v>
      </c>
      <c r="N59" s="64" t="s">
        <v>21</v>
      </c>
      <c r="O59" s="65" t="s">
        <v>22</v>
      </c>
      <c r="P59" s="63" t="s">
        <v>11</v>
      </c>
      <c r="Q59" s="64" t="s">
        <v>12</v>
      </c>
      <c r="R59" s="64" t="s">
        <v>20</v>
      </c>
      <c r="S59" s="64" t="s">
        <v>21</v>
      </c>
      <c r="T59" s="65" t="s">
        <v>22</v>
      </c>
      <c r="U59" s="63" t="s">
        <v>11</v>
      </c>
      <c r="V59" s="64" t="s">
        <v>12</v>
      </c>
      <c r="W59" s="64" t="s">
        <v>20</v>
      </c>
      <c r="X59" s="117" t="s">
        <v>21</v>
      </c>
      <c r="Y59" s="65" t="s">
        <v>22</v>
      </c>
      <c r="Z59" s="63" t="s">
        <v>11</v>
      </c>
      <c r="AA59" s="64" t="s">
        <v>12</v>
      </c>
      <c r="AB59" s="64" t="s">
        <v>20</v>
      </c>
      <c r="AC59" s="64" t="s">
        <v>21</v>
      </c>
      <c r="AD59" s="65" t="s">
        <v>22</v>
      </c>
      <c r="AE59" s="63" t="s">
        <v>11</v>
      </c>
      <c r="AF59" s="64" t="s">
        <v>12</v>
      </c>
      <c r="AG59" s="64" t="s">
        <v>20</v>
      </c>
      <c r="AH59" s="64" t="s">
        <v>21</v>
      </c>
      <c r="AI59" s="65" t="s">
        <v>22</v>
      </c>
      <c r="AJ59" s="63" t="s">
        <v>11</v>
      </c>
      <c r="AK59" s="64" t="s">
        <v>12</v>
      </c>
      <c r="AL59" s="64" t="s">
        <v>20</v>
      </c>
      <c r="AM59" s="64" t="s">
        <v>21</v>
      </c>
      <c r="AN59" s="65" t="s">
        <v>22</v>
      </c>
      <c r="AO59" s="136" t="s">
        <v>1</v>
      </c>
      <c r="AP59" s="131" t="s">
        <v>2</v>
      </c>
      <c r="AQ59" s="285" t="s">
        <v>1</v>
      </c>
      <c r="AR59" s="125" t="s">
        <v>2</v>
      </c>
    </row>
    <row r="60" spans="1:47" s="3" customFormat="1" ht="12.75" customHeight="1" x14ac:dyDescent="0.2">
      <c r="A60" s="15"/>
      <c r="B60" s="318" t="s">
        <v>160</v>
      </c>
      <c r="C60" s="325"/>
      <c r="D60" s="16"/>
      <c r="E60" s="176"/>
      <c r="F60" s="122">
        <f t="shared" ref="F60:M60" si="35">SUM(F61:F65)</f>
        <v>23</v>
      </c>
      <c r="G60" s="17">
        <f t="shared" si="35"/>
        <v>10</v>
      </c>
      <c r="H60" s="17">
        <f t="shared" si="35"/>
        <v>0</v>
      </c>
      <c r="I60" s="17">
        <f t="shared" si="35"/>
        <v>13</v>
      </c>
      <c r="J60" s="123">
        <f t="shared" si="35"/>
        <v>30</v>
      </c>
      <c r="K60" s="18">
        <f t="shared" si="35"/>
        <v>0</v>
      </c>
      <c r="L60" s="19">
        <f t="shared" si="35"/>
        <v>0</v>
      </c>
      <c r="M60" s="19">
        <f t="shared" si="35"/>
        <v>0</v>
      </c>
      <c r="N60" s="19"/>
      <c r="O60" s="20">
        <f>SUM(O61:O65)</f>
        <v>0</v>
      </c>
      <c r="P60" s="15">
        <f>SUM(P61:P65)</f>
        <v>0</v>
      </c>
      <c r="Q60" s="19">
        <f>SUM(Q61:Q65)</f>
        <v>0</v>
      </c>
      <c r="R60" s="19">
        <f>SUM(R61:R65)</f>
        <v>0</v>
      </c>
      <c r="S60" s="19"/>
      <c r="T60" s="20">
        <f>SUM(T61:T65)</f>
        <v>0</v>
      </c>
      <c r="U60" s="15">
        <f>SUM(U61:U65)</f>
        <v>2</v>
      </c>
      <c r="V60" s="19">
        <f>SUM(V61:V65)</f>
        <v>0</v>
      </c>
      <c r="W60" s="19">
        <f>SUM(W61:W65)</f>
        <v>3</v>
      </c>
      <c r="X60" s="115"/>
      <c r="Y60" s="20">
        <f>SUM(Y61:Y65)</f>
        <v>7</v>
      </c>
      <c r="Z60" s="15">
        <f>SUM(Z61:Z65)</f>
        <v>4</v>
      </c>
      <c r="AA60" s="19">
        <f>SUM(AA61:AA65)</f>
        <v>0</v>
      </c>
      <c r="AB60" s="19">
        <f>SUM(AB61:AB65)</f>
        <v>4</v>
      </c>
      <c r="AC60" s="19"/>
      <c r="AD60" s="20">
        <f>SUM(AD61:AD65)</f>
        <v>10</v>
      </c>
      <c r="AE60" s="15">
        <f>SUM(AE61:AE65)</f>
        <v>2</v>
      </c>
      <c r="AF60" s="19">
        <f>SUM(AF61:AF65)</f>
        <v>0</v>
      </c>
      <c r="AG60" s="19">
        <f>SUM(AG61:AG65)</f>
        <v>2</v>
      </c>
      <c r="AH60" s="19"/>
      <c r="AI60" s="20">
        <f>SUM(AI61:AI65)</f>
        <v>5</v>
      </c>
      <c r="AJ60" s="15">
        <f>SUM(AJ61:AJ65)</f>
        <v>2</v>
      </c>
      <c r="AK60" s="19">
        <f>SUM(AK61:AK65)</f>
        <v>0</v>
      </c>
      <c r="AL60" s="19">
        <f>SUM(AL61:AL65)</f>
        <v>4</v>
      </c>
      <c r="AM60" s="19"/>
      <c r="AN60" s="20">
        <f>SUM(AN61:AN65)</f>
        <v>8</v>
      </c>
      <c r="AO60" s="282"/>
      <c r="AP60" s="283"/>
      <c r="AQ60" s="284"/>
      <c r="AR60" s="284"/>
    </row>
    <row r="61" spans="1:47" x14ac:dyDescent="0.2">
      <c r="A61" s="21" t="s">
        <v>161</v>
      </c>
      <c r="B61" s="27" t="s">
        <v>162</v>
      </c>
      <c r="C61" s="291" t="s">
        <v>163</v>
      </c>
      <c r="D61" s="66" t="s">
        <v>55</v>
      </c>
      <c r="E61" s="188" t="s">
        <v>56</v>
      </c>
      <c r="F61" s="23">
        <v>5</v>
      </c>
      <c r="G61" s="24">
        <v>2</v>
      </c>
      <c r="H61" s="24">
        <v>0</v>
      </c>
      <c r="I61" s="24">
        <v>3</v>
      </c>
      <c r="J61" s="25">
        <v>7</v>
      </c>
      <c r="K61" s="254"/>
      <c r="L61" s="228"/>
      <c r="M61" s="229"/>
      <c r="N61" s="233"/>
      <c r="O61" s="255"/>
      <c r="P61" s="229"/>
      <c r="Q61" s="228"/>
      <c r="R61" s="229"/>
      <c r="S61" s="233"/>
      <c r="T61" s="255"/>
      <c r="U61" s="229">
        <v>2</v>
      </c>
      <c r="V61" s="228">
        <v>0</v>
      </c>
      <c r="W61" s="229">
        <v>3</v>
      </c>
      <c r="X61" s="256" t="s">
        <v>28</v>
      </c>
      <c r="Y61" s="255">
        <v>7</v>
      </c>
      <c r="Z61" s="229"/>
      <c r="AA61" s="228"/>
      <c r="AB61" s="229"/>
      <c r="AC61" s="256"/>
      <c r="AD61" s="255"/>
      <c r="AE61" s="227"/>
      <c r="AF61" s="228"/>
      <c r="AG61" s="257"/>
      <c r="AH61" s="228"/>
      <c r="AI61" s="255"/>
      <c r="AJ61" s="254"/>
      <c r="AK61" s="228"/>
      <c r="AL61" s="257"/>
      <c r="AM61" s="228"/>
      <c r="AN61" s="255"/>
      <c r="AO61" s="51" t="str">
        <f>A25</f>
        <v>16.</v>
      </c>
      <c r="AP61" s="155" t="str">
        <f>B25</f>
        <v>NKXOR1PBNF</v>
      </c>
      <c r="AQ61" s="339" t="str">
        <f>A23</f>
        <v>14.</v>
      </c>
      <c r="AR61" s="339" t="str">
        <f>B23</f>
        <v>NSXSFAPBNF</v>
      </c>
    </row>
    <row r="62" spans="1:47" x14ac:dyDescent="0.2">
      <c r="A62" s="26" t="s">
        <v>164</v>
      </c>
      <c r="B62" s="27" t="s">
        <v>165</v>
      </c>
      <c r="C62" s="291" t="s">
        <v>166</v>
      </c>
      <c r="D62" s="66" t="s">
        <v>99</v>
      </c>
      <c r="E62" s="188" t="s">
        <v>61</v>
      </c>
      <c r="F62" s="29">
        <v>4</v>
      </c>
      <c r="G62" s="30">
        <v>2</v>
      </c>
      <c r="H62" s="30">
        <v>0</v>
      </c>
      <c r="I62" s="30">
        <v>2</v>
      </c>
      <c r="J62" s="31">
        <v>5</v>
      </c>
      <c r="K62" s="226"/>
      <c r="L62" s="209"/>
      <c r="M62" s="210"/>
      <c r="N62" s="211"/>
      <c r="O62" s="212"/>
      <c r="P62" s="210"/>
      <c r="Q62" s="209"/>
      <c r="R62" s="210"/>
      <c r="S62" s="211"/>
      <c r="T62" s="212"/>
      <c r="U62" s="229"/>
      <c r="V62" s="228"/>
      <c r="W62" s="229"/>
      <c r="X62" s="256"/>
      <c r="Y62" s="255"/>
      <c r="Z62" s="229">
        <v>2</v>
      </c>
      <c r="AA62" s="228">
        <v>0</v>
      </c>
      <c r="AB62" s="229">
        <v>2</v>
      </c>
      <c r="AC62" s="256" t="s">
        <v>32</v>
      </c>
      <c r="AD62" s="255">
        <v>5</v>
      </c>
      <c r="AE62" s="227"/>
      <c r="AF62" s="228"/>
      <c r="AG62" s="257"/>
      <c r="AH62" s="228"/>
      <c r="AI62" s="255"/>
      <c r="AJ62" s="254"/>
      <c r="AK62" s="228"/>
      <c r="AL62" s="257"/>
      <c r="AM62" s="228"/>
      <c r="AN62" s="255"/>
      <c r="AO62" s="1" t="str">
        <f>A28</f>
        <v>19.</v>
      </c>
      <c r="AP62" s="156" t="str">
        <f>B28</f>
        <v>NKXSH1PBNF</v>
      </c>
      <c r="AQ62" s="263"/>
      <c r="AR62" s="129"/>
    </row>
    <row r="63" spans="1:47" s="3" customFormat="1" ht="25.5" x14ac:dyDescent="0.2">
      <c r="A63" s="26" t="s">
        <v>167</v>
      </c>
      <c r="B63" s="27" t="s">
        <v>168</v>
      </c>
      <c r="C63" s="289" t="s">
        <v>169</v>
      </c>
      <c r="D63" s="66" t="s">
        <v>55</v>
      </c>
      <c r="E63" s="188" t="s">
        <v>56</v>
      </c>
      <c r="F63" s="29">
        <v>4</v>
      </c>
      <c r="G63" s="30">
        <v>2</v>
      </c>
      <c r="H63" s="30">
        <v>0</v>
      </c>
      <c r="I63" s="30">
        <v>2</v>
      </c>
      <c r="J63" s="31">
        <v>5</v>
      </c>
      <c r="K63" s="226"/>
      <c r="L63" s="209"/>
      <c r="M63" s="210"/>
      <c r="N63" s="211"/>
      <c r="O63" s="212"/>
      <c r="P63" s="210"/>
      <c r="Q63" s="209"/>
      <c r="R63" s="210"/>
      <c r="S63" s="211"/>
      <c r="T63" s="212"/>
      <c r="U63" s="210"/>
      <c r="V63" s="209"/>
      <c r="W63" s="210"/>
      <c r="X63" s="258"/>
      <c r="Y63" s="212"/>
      <c r="Z63" s="210">
        <v>2</v>
      </c>
      <c r="AA63" s="209">
        <v>0</v>
      </c>
      <c r="AB63" s="210">
        <v>2</v>
      </c>
      <c r="AC63" s="258" t="s">
        <v>32</v>
      </c>
      <c r="AD63" s="212">
        <v>5</v>
      </c>
      <c r="AE63" s="227"/>
      <c r="AF63" s="228"/>
      <c r="AG63" s="257"/>
      <c r="AH63" s="228"/>
      <c r="AI63" s="255"/>
      <c r="AJ63" s="254"/>
      <c r="AK63" s="228"/>
      <c r="AL63" s="257"/>
      <c r="AM63" s="228"/>
      <c r="AN63" s="255"/>
      <c r="AO63" s="1" t="str">
        <f>A29</f>
        <v>20.</v>
      </c>
      <c r="AP63" s="156" t="str">
        <f>B29</f>
        <v>NBXIB1PBNF</v>
      </c>
      <c r="AQ63" s="263"/>
      <c r="AR63" s="146"/>
    </row>
    <row r="64" spans="1:47" ht="13.35" customHeight="1" x14ac:dyDescent="0.2">
      <c r="A64" s="26" t="s">
        <v>170</v>
      </c>
      <c r="B64" s="27" t="s">
        <v>171</v>
      </c>
      <c r="C64" s="291" t="s">
        <v>172</v>
      </c>
      <c r="D64" s="66" t="s">
        <v>173</v>
      </c>
      <c r="E64" s="188" t="s">
        <v>61</v>
      </c>
      <c r="F64" s="29">
        <v>4</v>
      </c>
      <c r="G64" s="30">
        <v>2</v>
      </c>
      <c r="H64" s="30">
        <v>0</v>
      </c>
      <c r="I64" s="30">
        <v>2</v>
      </c>
      <c r="J64" s="31">
        <v>5</v>
      </c>
      <c r="K64" s="226"/>
      <c r="L64" s="209"/>
      <c r="M64" s="210"/>
      <c r="N64" s="211"/>
      <c r="O64" s="212"/>
      <c r="P64" s="210"/>
      <c r="Q64" s="209"/>
      <c r="R64" s="210"/>
      <c r="S64" s="211"/>
      <c r="T64" s="212"/>
      <c r="U64" s="229"/>
      <c r="V64" s="228"/>
      <c r="W64" s="229"/>
      <c r="X64" s="256"/>
      <c r="Y64" s="255"/>
      <c r="Z64" s="229"/>
      <c r="AA64" s="228"/>
      <c r="AB64" s="229"/>
      <c r="AC64" s="256"/>
      <c r="AD64" s="255"/>
      <c r="AE64" s="227">
        <v>2</v>
      </c>
      <c r="AF64" s="228">
        <v>0</v>
      </c>
      <c r="AG64" s="257">
        <v>2</v>
      </c>
      <c r="AH64" s="228" t="s">
        <v>32</v>
      </c>
      <c r="AI64" s="255">
        <v>5</v>
      </c>
      <c r="AJ64" s="254"/>
      <c r="AK64" s="228"/>
      <c r="AL64" s="257"/>
      <c r="AM64" s="228"/>
      <c r="AN64" s="255"/>
      <c r="AO64" s="1" t="str">
        <f>A63</f>
        <v>39.</v>
      </c>
      <c r="AP64" s="156" t="str">
        <f>B63</f>
        <v>NBXIR1PBNF</v>
      </c>
      <c r="AQ64" s="263"/>
      <c r="AR64" s="129"/>
    </row>
    <row r="65" spans="1:44" x14ac:dyDescent="0.2">
      <c r="A65" s="68" t="s">
        <v>174</v>
      </c>
      <c r="B65" s="151" t="s">
        <v>175</v>
      </c>
      <c r="C65" s="290" t="s">
        <v>176</v>
      </c>
      <c r="D65" s="79" t="s">
        <v>55</v>
      </c>
      <c r="E65" s="190" t="s">
        <v>56</v>
      </c>
      <c r="F65" s="44">
        <v>6</v>
      </c>
      <c r="G65" s="45">
        <v>2</v>
      </c>
      <c r="H65" s="45">
        <v>0</v>
      </c>
      <c r="I65" s="45">
        <v>4</v>
      </c>
      <c r="J65" s="47">
        <v>8</v>
      </c>
      <c r="K65" s="248"/>
      <c r="L65" s="192"/>
      <c r="M65" s="193"/>
      <c r="N65" s="194"/>
      <c r="O65" s="195"/>
      <c r="P65" s="193"/>
      <c r="Q65" s="192"/>
      <c r="R65" s="193"/>
      <c r="S65" s="194"/>
      <c r="T65" s="195"/>
      <c r="U65" s="259"/>
      <c r="V65" s="252"/>
      <c r="W65" s="252"/>
      <c r="X65" s="260"/>
      <c r="Y65" s="195"/>
      <c r="Z65" s="259"/>
      <c r="AA65" s="252"/>
      <c r="AB65" s="252"/>
      <c r="AC65" s="260"/>
      <c r="AD65" s="195"/>
      <c r="AE65" s="259"/>
      <c r="AF65" s="251"/>
      <c r="AG65" s="252"/>
      <c r="AH65" s="251"/>
      <c r="AI65" s="253"/>
      <c r="AJ65" s="259">
        <v>2</v>
      </c>
      <c r="AK65" s="252">
        <v>0</v>
      </c>
      <c r="AL65" s="252">
        <v>4</v>
      </c>
      <c r="AM65" s="251" t="s">
        <v>28</v>
      </c>
      <c r="AN65" s="195">
        <v>8</v>
      </c>
      <c r="AO65" s="76" t="str">
        <f>A64</f>
        <v>40.</v>
      </c>
      <c r="AP65" s="157" t="str">
        <f>B63</f>
        <v>NBXIR1PBNF</v>
      </c>
      <c r="AQ65" s="269"/>
      <c r="AR65" s="130"/>
    </row>
    <row r="66" spans="1:44" ht="28.15" customHeight="1" thickBot="1" x14ac:dyDescent="0.25">
      <c r="B66" s="4"/>
      <c r="C66" s="5"/>
      <c r="D66" s="5"/>
      <c r="E66" s="174"/>
      <c r="F66" s="1"/>
      <c r="G66" s="1"/>
      <c r="H66" s="1"/>
      <c r="I66" s="1"/>
      <c r="J66" s="70"/>
      <c r="K66" s="1"/>
      <c r="L66" s="1"/>
      <c r="M66" s="1"/>
      <c r="N66" s="1"/>
      <c r="O66" s="70"/>
      <c r="P66" s="1"/>
      <c r="Q66" s="1"/>
      <c r="R66" s="1"/>
      <c r="S66" s="1"/>
      <c r="T66" s="70"/>
      <c r="U66" s="1"/>
      <c r="V66" s="1"/>
      <c r="W66" s="1"/>
      <c r="X66" s="3"/>
      <c r="Y66" s="70"/>
      <c r="Z66" s="1"/>
      <c r="AA66" s="1"/>
      <c r="AB66" s="1"/>
      <c r="AC66" s="1"/>
      <c r="AD66" s="70"/>
      <c r="AE66" s="1"/>
      <c r="AF66" s="1"/>
      <c r="AG66" s="1"/>
      <c r="AH66" s="1"/>
      <c r="AI66" s="70"/>
      <c r="AJ66" s="1"/>
      <c r="AK66" s="1"/>
      <c r="AL66" s="1"/>
      <c r="AM66" s="1"/>
      <c r="AN66" s="70"/>
      <c r="AO66" s="71"/>
      <c r="AP66" s="72"/>
      <c r="AQ66" s="72"/>
      <c r="AR66" s="72"/>
    </row>
    <row r="67" spans="1:44" ht="13.15" customHeight="1" x14ac:dyDescent="0.2">
      <c r="A67" s="281"/>
      <c r="B67" s="313" t="s">
        <v>2</v>
      </c>
      <c r="C67" s="320" t="s">
        <v>3</v>
      </c>
      <c r="D67" s="315" t="s">
        <v>4</v>
      </c>
      <c r="E67" s="315" t="s">
        <v>5</v>
      </c>
      <c r="F67" s="6" t="s">
        <v>6</v>
      </c>
      <c r="G67" s="7"/>
      <c r="H67" s="7"/>
      <c r="I67" s="7"/>
      <c r="J67" s="322" t="s">
        <v>7</v>
      </c>
      <c r="K67" s="305" t="s">
        <v>8</v>
      </c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7"/>
      <c r="AP67" s="309" t="s">
        <v>9</v>
      </c>
      <c r="AQ67" s="172"/>
      <c r="AR67" s="311" t="s">
        <v>9</v>
      </c>
    </row>
    <row r="68" spans="1:44" ht="13.5" customHeight="1" thickBot="1" x14ac:dyDescent="0.25">
      <c r="A68" s="286"/>
      <c r="B68" s="314"/>
      <c r="C68" s="321"/>
      <c r="D68" s="316"/>
      <c r="E68" s="316"/>
      <c r="F68" s="275" t="s">
        <v>10</v>
      </c>
      <c r="G68" s="62" t="s">
        <v>11</v>
      </c>
      <c r="H68" s="62" t="s">
        <v>12</v>
      </c>
      <c r="I68" s="62" t="s">
        <v>13</v>
      </c>
      <c r="J68" s="323"/>
      <c r="K68" s="8"/>
      <c r="L68" s="9"/>
      <c r="M68" s="9" t="s">
        <v>14</v>
      </c>
      <c r="N68" s="9"/>
      <c r="O68" s="57"/>
      <c r="P68" s="9"/>
      <c r="Q68" s="9"/>
      <c r="R68" s="9" t="s">
        <v>15</v>
      </c>
      <c r="S68" s="9"/>
      <c r="T68" s="57"/>
      <c r="U68" s="9"/>
      <c r="V68" s="9"/>
      <c r="W68" s="58" t="s">
        <v>16</v>
      </c>
      <c r="X68" s="58"/>
      <c r="Y68" s="57"/>
      <c r="Z68" s="9"/>
      <c r="AA68" s="9"/>
      <c r="AB68" s="58" t="s">
        <v>17</v>
      </c>
      <c r="AC68" s="9"/>
      <c r="AD68" s="57"/>
      <c r="AE68" s="9"/>
      <c r="AF68" s="9"/>
      <c r="AG68" s="58" t="s">
        <v>18</v>
      </c>
      <c r="AH68" s="9"/>
      <c r="AI68" s="57"/>
      <c r="AJ68" s="8"/>
      <c r="AK68" s="9"/>
      <c r="AL68" s="9" t="s">
        <v>19</v>
      </c>
      <c r="AM68" s="9"/>
      <c r="AN68" s="59"/>
      <c r="AO68" s="308"/>
      <c r="AP68" s="310"/>
      <c r="AQ68" s="173"/>
      <c r="AR68" s="312"/>
    </row>
    <row r="69" spans="1:44" x14ac:dyDescent="0.2">
      <c r="A69" s="60"/>
      <c r="B69" s="163"/>
      <c r="C69" s="61"/>
      <c r="D69" s="280"/>
      <c r="E69" s="278"/>
      <c r="F69" s="277"/>
      <c r="G69" s="277"/>
      <c r="H69" s="277"/>
      <c r="I69" s="277"/>
      <c r="J69" s="277"/>
      <c r="K69" s="63" t="s">
        <v>11</v>
      </c>
      <c r="L69" s="64" t="s">
        <v>12</v>
      </c>
      <c r="M69" s="64" t="s">
        <v>20</v>
      </c>
      <c r="N69" s="64" t="s">
        <v>21</v>
      </c>
      <c r="O69" s="65" t="s">
        <v>22</v>
      </c>
      <c r="P69" s="63" t="s">
        <v>11</v>
      </c>
      <c r="Q69" s="64" t="s">
        <v>12</v>
      </c>
      <c r="R69" s="64" t="s">
        <v>20</v>
      </c>
      <c r="S69" s="64" t="s">
        <v>21</v>
      </c>
      <c r="T69" s="65" t="s">
        <v>22</v>
      </c>
      <c r="U69" s="63" t="s">
        <v>11</v>
      </c>
      <c r="V69" s="64" t="s">
        <v>12</v>
      </c>
      <c r="W69" s="64" t="s">
        <v>20</v>
      </c>
      <c r="X69" s="117" t="s">
        <v>21</v>
      </c>
      <c r="Y69" s="65" t="s">
        <v>22</v>
      </c>
      <c r="Z69" s="63" t="s">
        <v>11</v>
      </c>
      <c r="AA69" s="64" t="s">
        <v>12</v>
      </c>
      <c r="AB69" s="64" t="s">
        <v>20</v>
      </c>
      <c r="AC69" s="64" t="s">
        <v>21</v>
      </c>
      <c r="AD69" s="65" t="s">
        <v>22</v>
      </c>
      <c r="AE69" s="63" t="s">
        <v>11</v>
      </c>
      <c r="AF69" s="64" t="s">
        <v>12</v>
      </c>
      <c r="AG69" s="64" t="s">
        <v>20</v>
      </c>
      <c r="AH69" s="64" t="s">
        <v>21</v>
      </c>
      <c r="AI69" s="65" t="s">
        <v>22</v>
      </c>
      <c r="AJ69" s="63" t="s">
        <v>11</v>
      </c>
      <c r="AK69" s="64" t="s">
        <v>12</v>
      </c>
      <c r="AL69" s="64" t="s">
        <v>20</v>
      </c>
      <c r="AM69" s="64" t="s">
        <v>21</v>
      </c>
      <c r="AN69" s="65" t="s">
        <v>22</v>
      </c>
      <c r="AO69" s="136" t="s">
        <v>1</v>
      </c>
      <c r="AP69" s="131" t="s">
        <v>2</v>
      </c>
      <c r="AQ69" s="285" t="s">
        <v>1</v>
      </c>
      <c r="AR69" s="125" t="s">
        <v>2</v>
      </c>
    </row>
    <row r="70" spans="1:44" s="3" customFormat="1" ht="12.75" customHeight="1" x14ac:dyDescent="0.2">
      <c r="A70" s="15"/>
      <c r="B70" s="340" t="s">
        <v>177</v>
      </c>
      <c r="C70" s="341"/>
      <c r="D70" s="342"/>
      <c r="E70" s="343"/>
      <c r="F70" s="344">
        <f t="shared" ref="F70:M70" si="36">SUM(F71:F75)</f>
        <v>23</v>
      </c>
      <c r="G70" s="345">
        <f t="shared" si="36"/>
        <v>10</v>
      </c>
      <c r="H70" s="345">
        <f t="shared" si="36"/>
        <v>0</v>
      </c>
      <c r="I70" s="345">
        <f t="shared" si="36"/>
        <v>13</v>
      </c>
      <c r="J70" s="346">
        <f t="shared" si="36"/>
        <v>30</v>
      </c>
      <c r="K70" s="347">
        <f t="shared" si="36"/>
        <v>0</v>
      </c>
      <c r="L70" s="348">
        <f t="shared" si="36"/>
        <v>0</v>
      </c>
      <c r="M70" s="348">
        <f t="shared" si="36"/>
        <v>0</v>
      </c>
      <c r="N70" s="348"/>
      <c r="O70" s="349">
        <f>SUM(O71:O75)</f>
        <v>0</v>
      </c>
      <c r="P70" s="350">
        <f>SUM(P71:P75)</f>
        <v>0</v>
      </c>
      <c r="Q70" s="348">
        <f>SUM(Q71:Q75)</f>
        <v>0</v>
      </c>
      <c r="R70" s="348">
        <f>SUM(R71:R75)</f>
        <v>0</v>
      </c>
      <c r="S70" s="348"/>
      <c r="T70" s="349">
        <f>SUM(T71:T75)</f>
        <v>0</v>
      </c>
      <c r="U70" s="350">
        <f>SUM(U71:U75)</f>
        <v>2</v>
      </c>
      <c r="V70" s="348">
        <f>SUM(V71:V75)</f>
        <v>0</v>
      </c>
      <c r="W70" s="348">
        <f>SUM(W71:W75)</f>
        <v>3</v>
      </c>
      <c r="X70" s="351"/>
      <c r="Y70" s="349">
        <f>SUM(Y71:Y75)</f>
        <v>7</v>
      </c>
      <c r="Z70" s="350">
        <f>SUM(Z71:Z75)</f>
        <v>4</v>
      </c>
      <c r="AA70" s="348">
        <f>SUM(AA71:AA75)</f>
        <v>0</v>
      </c>
      <c r="AB70" s="348">
        <f>SUM(AB71:AB75)</f>
        <v>4</v>
      </c>
      <c r="AC70" s="348"/>
      <c r="AD70" s="349">
        <f>SUM(AD71:AD75)</f>
        <v>10</v>
      </c>
      <c r="AE70" s="350">
        <f>SUM(AE71:AE75)</f>
        <v>2</v>
      </c>
      <c r="AF70" s="348">
        <f>SUM(AF71:AF75)</f>
        <v>0</v>
      </c>
      <c r="AG70" s="348">
        <f>SUM(AG71:AG75)</f>
        <v>2</v>
      </c>
      <c r="AH70" s="348"/>
      <c r="AI70" s="349">
        <f>SUM(AI71:AI75)</f>
        <v>5</v>
      </c>
      <c r="AJ70" s="350">
        <f>SUM(AJ71:AJ75)</f>
        <v>2</v>
      </c>
      <c r="AK70" s="348">
        <f>SUM(AK71:AK75)</f>
        <v>0</v>
      </c>
      <c r="AL70" s="348">
        <f>SUM(AL71:AL75)</f>
        <v>4</v>
      </c>
      <c r="AM70" s="348"/>
      <c r="AN70" s="349">
        <f>SUM(AN71:AN75)</f>
        <v>8</v>
      </c>
      <c r="AO70" s="282"/>
      <c r="AP70" s="283"/>
      <c r="AQ70" s="284"/>
      <c r="AR70" s="284"/>
    </row>
    <row r="71" spans="1:44" ht="25.5" x14ac:dyDescent="0.2">
      <c r="A71" s="21" t="s">
        <v>178</v>
      </c>
      <c r="B71" s="27" t="s">
        <v>179</v>
      </c>
      <c r="C71" s="291" t="s">
        <v>180</v>
      </c>
      <c r="D71" s="66" t="s">
        <v>55</v>
      </c>
      <c r="E71" s="188" t="s">
        <v>56</v>
      </c>
      <c r="F71" s="23">
        <v>5</v>
      </c>
      <c r="G71" s="24">
        <v>2</v>
      </c>
      <c r="H71" s="24">
        <v>0</v>
      </c>
      <c r="I71" s="24">
        <v>3</v>
      </c>
      <c r="J71" s="25">
        <v>7</v>
      </c>
      <c r="K71" s="254"/>
      <c r="L71" s="228"/>
      <c r="M71" s="229"/>
      <c r="N71" s="233"/>
      <c r="O71" s="255"/>
      <c r="P71" s="229"/>
      <c r="Q71" s="228"/>
      <c r="R71" s="229"/>
      <c r="S71" s="233"/>
      <c r="T71" s="255"/>
      <c r="U71" s="229">
        <v>2</v>
      </c>
      <c r="V71" s="228">
        <v>0</v>
      </c>
      <c r="W71" s="229">
        <v>3</v>
      </c>
      <c r="X71" s="256" t="s">
        <v>28</v>
      </c>
      <c r="Y71" s="255">
        <v>7</v>
      </c>
      <c r="Z71" s="229"/>
      <c r="AA71" s="228"/>
      <c r="AB71" s="229"/>
      <c r="AC71" s="256"/>
      <c r="AD71" s="255"/>
      <c r="AE71" s="227"/>
      <c r="AF71" s="228"/>
      <c r="AG71" s="257"/>
      <c r="AH71" s="228"/>
      <c r="AI71" s="255"/>
      <c r="AJ71" s="254"/>
      <c r="AK71" s="228"/>
      <c r="AL71" s="257"/>
      <c r="AM71" s="228"/>
      <c r="AN71" s="255"/>
      <c r="AO71" s="155" t="str">
        <f>A25</f>
        <v>16.</v>
      </c>
      <c r="AP71" s="155" t="str">
        <f>B25</f>
        <v>NKXOR1PBNF</v>
      </c>
      <c r="AQ71" s="158" t="str">
        <f>A23</f>
        <v>14.</v>
      </c>
      <c r="AR71" s="158" t="str">
        <f>B23</f>
        <v>NSXSFAPBNF</v>
      </c>
    </row>
    <row r="72" spans="1:44" x14ac:dyDescent="0.2">
      <c r="A72" s="26" t="s">
        <v>181</v>
      </c>
      <c r="B72" s="27" t="s">
        <v>182</v>
      </c>
      <c r="C72" s="291" t="s">
        <v>183</v>
      </c>
      <c r="D72" s="66" t="s">
        <v>99</v>
      </c>
      <c r="E72" s="188" t="s">
        <v>61</v>
      </c>
      <c r="F72" s="29">
        <v>4</v>
      </c>
      <c r="G72" s="30">
        <v>2</v>
      </c>
      <c r="H72" s="30">
        <v>0</v>
      </c>
      <c r="I72" s="30">
        <v>2</v>
      </c>
      <c r="J72" s="31">
        <v>5</v>
      </c>
      <c r="K72" s="226"/>
      <c r="L72" s="209"/>
      <c r="M72" s="210"/>
      <c r="N72" s="211"/>
      <c r="O72" s="212"/>
      <c r="P72" s="210"/>
      <c r="Q72" s="209"/>
      <c r="R72" s="210"/>
      <c r="S72" s="211"/>
      <c r="T72" s="212"/>
      <c r="U72" s="229"/>
      <c r="V72" s="228"/>
      <c r="W72" s="229"/>
      <c r="X72" s="256"/>
      <c r="Y72" s="255"/>
      <c r="Z72" s="229">
        <v>2</v>
      </c>
      <c r="AA72" s="228">
        <v>0</v>
      </c>
      <c r="AB72" s="229">
        <v>2</v>
      </c>
      <c r="AC72" s="256" t="s">
        <v>32</v>
      </c>
      <c r="AD72" s="255">
        <v>5</v>
      </c>
      <c r="AE72" s="227"/>
      <c r="AF72" s="228"/>
      <c r="AG72" s="257"/>
      <c r="AH72" s="228"/>
      <c r="AI72" s="255"/>
      <c r="AJ72" s="254"/>
      <c r="AK72" s="228"/>
      <c r="AL72" s="257"/>
      <c r="AM72" s="228"/>
      <c r="AN72" s="255"/>
      <c r="AO72" s="156" t="str">
        <f>A28</f>
        <v>19.</v>
      </c>
      <c r="AP72" s="156" t="str">
        <f>B28</f>
        <v>NKXSH1PBNF</v>
      </c>
      <c r="AQ72" s="263"/>
      <c r="AR72" s="129"/>
    </row>
    <row r="73" spans="1:44" ht="38.25" x14ac:dyDescent="0.2">
      <c r="A73" s="26" t="s">
        <v>184</v>
      </c>
      <c r="B73" s="27" t="s">
        <v>185</v>
      </c>
      <c r="C73" s="291" t="s">
        <v>186</v>
      </c>
      <c r="D73" s="66" t="s">
        <v>55</v>
      </c>
      <c r="E73" s="188" t="s">
        <v>56</v>
      </c>
      <c r="F73" s="29">
        <v>4</v>
      </c>
      <c r="G73" s="30">
        <v>2</v>
      </c>
      <c r="H73" s="30">
        <v>0</v>
      </c>
      <c r="I73" s="30">
        <v>2</v>
      </c>
      <c r="J73" s="31">
        <v>5</v>
      </c>
      <c r="K73" s="226"/>
      <c r="L73" s="209"/>
      <c r="M73" s="210"/>
      <c r="N73" s="211"/>
      <c r="O73" s="212"/>
      <c r="P73" s="210"/>
      <c r="Q73" s="209"/>
      <c r="R73" s="210"/>
      <c r="S73" s="211"/>
      <c r="T73" s="212"/>
      <c r="U73" s="229"/>
      <c r="V73" s="228"/>
      <c r="W73" s="229"/>
      <c r="X73" s="256"/>
      <c r="Y73" s="255"/>
      <c r="Z73" s="229">
        <v>2</v>
      </c>
      <c r="AA73" s="228">
        <v>0</v>
      </c>
      <c r="AB73" s="229">
        <v>2</v>
      </c>
      <c r="AC73" s="256" t="s">
        <v>32</v>
      </c>
      <c r="AD73" s="255">
        <v>5</v>
      </c>
      <c r="AE73" s="227"/>
      <c r="AF73" s="228"/>
      <c r="AG73" s="257"/>
      <c r="AH73" s="228"/>
      <c r="AI73" s="255"/>
      <c r="AJ73" s="254"/>
      <c r="AK73" s="228"/>
      <c r="AL73" s="257"/>
      <c r="AM73" s="228"/>
      <c r="AN73" s="255"/>
      <c r="AO73" s="1" t="str">
        <f>A29</f>
        <v>20.</v>
      </c>
      <c r="AP73" s="156" t="str">
        <f>B29</f>
        <v>NBXIB1PBNF</v>
      </c>
      <c r="AQ73" s="263"/>
      <c r="AR73" s="129"/>
    </row>
    <row r="74" spans="1:44" ht="25.5" x14ac:dyDescent="0.2">
      <c r="A74" s="26" t="s">
        <v>187</v>
      </c>
      <c r="B74" s="27" t="s">
        <v>188</v>
      </c>
      <c r="C74" s="291" t="s">
        <v>189</v>
      </c>
      <c r="D74" s="66" t="s">
        <v>173</v>
      </c>
      <c r="E74" s="188" t="s">
        <v>56</v>
      </c>
      <c r="F74" s="29">
        <v>4</v>
      </c>
      <c r="G74" s="30">
        <v>2</v>
      </c>
      <c r="H74" s="30">
        <v>0</v>
      </c>
      <c r="I74" s="30">
        <v>2</v>
      </c>
      <c r="J74" s="31">
        <v>5</v>
      </c>
      <c r="K74" s="226"/>
      <c r="L74" s="209"/>
      <c r="M74" s="210"/>
      <c r="N74" s="211"/>
      <c r="O74" s="212"/>
      <c r="P74" s="210"/>
      <c r="Q74" s="209"/>
      <c r="R74" s="210"/>
      <c r="S74" s="211"/>
      <c r="T74" s="212"/>
      <c r="U74" s="229"/>
      <c r="V74" s="228"/>
      <c r="W74" s="229"/>
      <c r="X74" s="256"/>
      <c r="Y74" s="255"/>
      <c r="Z74" s="229"/>
      <c r="AA74" s="228"/>
      <c r="AB74" s="229"/>
      <c r="AC74" s="256"/>
      <c r="AD74" s="255"/>
      <c r="AE74" s="227">
        <v>2</v>
      </c>
      <c r="AF74" s="228">
        <v>0</v>
      </c>
      <c r="AG74" s="257">
        <v>2</v>
      </c>
      <c r="AH74" s="228" t="s">
        <v>32</v>
      </c>
      <c r="AI74" s="255">
        <v>5</v>
      </c>
      <c r="AJ74" s="254"/>
      <c r="AK74" s="228"/>
      <c r="AL74" s="257"/>
      <c r="AM74" s="228"/>
      <c r="AN74" s="255"/>
      <c r="AO74" s="1" t="str">
        <f>A73</f>
        <v>44.</v>
      </c>
      <c r="AP74" s="156" t="str">
        <f>B73</f>
        <v>NBXIRSPBNF</v>
      </c>
      <c r="AQ74" s="263"/>
      <c r="AR74" s="129"/>
    </row>
    <row r="75" spans="1:44" ht="38.25" x14ac:dyDescent="0.2">
      <c r="A75" s="68" t="s">
        <v>190</v>
      </c>
      <c r="B75" s="27" t="s">
        <v>191</v>
      </c>
      <c r="C75" s="290" t="s">
        <v>192</v>
      </c>
      <c r="D75" s="290" t="s">
        <v>99</v>
      </c>
      <c r="E75" s="190" t="s">
        <v>61</v>
      </c>
      <c r="F75" s="44">
        <v>6</v>
      </c>
      <c r="G75" s="45">
        <v>2</v>
      </c>
      <c r="H75" s="45">
        <v>0</v>
      </c>
      <c r="I75" s="45">
        <v>4</v>
      </c>
      <c r="J75" s="47">
        <v>8</v>
      </c>
      <c r="K75" s="248"/>
      <c r="L75" s="192"/>
      <c r="M75" s="193"/>
      <c r="N75" s="194"/>
      <c r="O75" s="195"/>
      <c r="P75" s="193"/>
      <c r="Q75" s="192"/>
      <c r="R75" s="193"/>
      <c r="S75" s="194"/>
      <c r="T75" s="195"/>
      <c r="U75" s="259"/>
      <c r="V75" s="252"/>
      <c r="W75" s="252"/>
      <c r="X75" s="260"/>
      <c r="Y75" s="195"/>
      <c r="Z75" s="259"/>
      <c r="AA75" s="252"/>
      <c r="AB75" s="252"/>
      <c r="AC75" s="260"/>
      <c r="AD75" s="195"/>
      <c r="AE75" s="259"/>
      <c r="AF75" s="251"/>
      <c r="AG75" s="252"/>
      <c r="AH75" s="251"/>
      <c r="AI75" s="253"/>
      <c r="AJ75" s="259">
        <v>2</v>
      </c>
      <c r="AK75" s="252">
        <v>0</v>
      </c>
      <c r="AL75" s="252">
        <v>4</v>
      </c>
      <c r="AM75" s="251" t="s">
        <v>28</v>
      </c>
      <c r="AN75" s="195">
        <v>8</v>
      </c>
      <c r="AO75" s="76" t="str">
        <f>A74</f>
        <v>45.</v>
      </c>
      <c r="AP75" s="157" t="str">
        <f>B73</f>
        <v>NBXIRSPBNF</v>
      </c>
      <c r="AQ75" s="269"/>
      <c r="AR75" s="130"/>
    </row>
    <row r="77" spans="1:44" x14ac:dyDescent="0.2">
      <c r="B77" s="4"/>
      <c r="C77" s="5"/>
      <c r="D77" s="5"/>
      <c r="E77" s="174"/>
      <c r="F77" s="1"/>
      <c r="G77" s="1"/>
      <c r="H77" s="1"/>
      <c r="I77" s="1"/>
      <c r="J77" s="70"/>
      <c r="K77" s="1"/>
      <c r="L77" s="1"/>
      <c r="M77" s="1"/>
      <c r="N77" s="1"/>
      <c r="O77" s="70"/>
      <c r="P77" s="1"/>
      <c r="Q77" s="1"/>
      <c r="R77" s="1"/>
      <c r="S77" s="1"/>
      <c r="T77" s="70"/>
      <c r="U77" s="1"/>
      <c r="V77" s="1"/>
      <c r="W77" s="1"/>
      <c r="X77" s="3"/>
      <c r="Y77" s="70"/>
      <c r="Z77" s="1"/>
      <c r="AA77" s="1"/>
      <c r="AB77" s="1"/>
      <c r="AC77" s="1"/>
      <c r="AD77" s="70"/>
      <c r="AE77" s="1"/>
      <c r="AF77" s="1"/>
      <c r="AG77" s="1"/>
      <c r="AH77" s="1"/>
      <c r="AI77" s="70"/>
      <c r="AJ77" s="1"/>
      <c r="AK77" s="1"/>
      <c r="AL77" s="1"/>
      <c r="AM77" s="1"/>
      <c r="AN77" s="70"/>
      <c r="AO77" s="71"/>
      <c r="AP77" s="72"/>
      <c r="AQ77" s="72"/>
      <c r="AR77" s="72"/>
    </row>
    <row r="78" spans="1:44" ht="13.15" customHeight="1" x14ac:dyDescent="0.2">
      <c r="A78" s="281"/>
      <c r="B78" s="313" t="s">
        <v>2</v>
      </c>
      <c r="C78" s="315" t="s">
        <v>3</v>
      </c>
      <c r="D78" s="315" t="s">
        <v>4</v>
      </c>
      <c r="E78" s="315" t="s">
        <v>5</v>
      </c>
      <c r="F78" s="6" t="s">
        <v>6</v>
      </c>
      <c r="G78" s="7"/>
      <c r="H78" s="7"/>
      <c r="I78" s="7"/>
      <c r="J78" s="322" t="s">
        <v>7</v>
      </c>
      <c r="K78" s="305" t="s">
        <v>8</v>
      </c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24"/>
      <c r="AO78" s="309"/>
      <c r="AP78" s="309" t="s">
        <v>9</v>
      </c>
      <c r="AQ78" s="172"/>
      <c r="AR78" s="309" t="s">
        <v>9</v>
      </c>
    </row>
    <row r="79" spans="1:44" ht="13.5" customHeight="1" thickBot="1" x14ac:dyDescent="0.25">
      <c r="A79" s="286"/>
      <c r="B79" s="314"/>
      <c r="C79" s="316"/>
      <c r="D79" s="316"/>
      <c r="E79" s="316"/>
      <c r="F79" s="275" t="s">
        <v>10</v>
      </c>
      <c r="G79" s="62" t="s">
        <v>11</v>
      </c>
      <c r="H79" s="62" t="s">
        <v>12</v>
      </c>
      <c r="I79" s="62" t="s">
        <v>13</v>
      </c>
      <c r="J79" s="323"/>
      <c r="K79" s="8"/>
      <c r="L79" s="9"/>
      <c r="M79" s="9" t="s">
        <v>14</v>
      </c>
      <c r="N79" s="9"/>
      <c r="O79" s="57"/>
      <c r="P79" s="9"/>
      <c r="Q79" s="9"/>
      <c r="R79" s="9" t="s">
        <v>15</v>
      </c>
      <c r="S79" s="9"/>
      <c r="T79" s="57"/>
      <c r="U79" s="9"/>
      <c r="V79" s="9"/>
      <c r="W79" s="58" t="s">
        <v>16</v>
      </c>
      <c r="X79" s="58"/>
      <c r="Y79" s="57"/>
      <c r="Z79" s="9"/>
      <c r="AA79" s="9"/>
      <c r="AB79" s="58" t="s">
        <v>17</v>
      </c>
      <c r="AC79" s="9"/>
      <c r="AD79" s="57"/>
      <c r="AE79" s="9"/>
      <c r="AF79" s="9"/>
      <c r="AG79" s="58" t="s">
        <v>18</v>
      </c>
      <c r="AH79" s="9"/>
      <c r="AI79" s="57"/>
      <c r="AJ79" s="8"/>
      <c r="AK79" s="9"/>
      <c r="AL79" s="9" t="s">
        <v>19</v>
      </c>
      <c r="AM79" s="9"/>
      <c r="AN79" s="59"/>
      <c r="AO79" s="310"/>
      <c r="AP79" s="310"/>
      <c r="AQ79" s="173"/>
      <c r="AR79" s="310"/>
    </row>
    <row r="80" spans="1:44" x14ac:dyDescent="0.2">
      <c r="A80" s="60"/>
      <c r="B80" s="163"/>
      <c r="C80" s="61"/>
      <c r="D80" s="280"/>
      <c r="E80" s="278"/>
      <c r="F80" s="277"/>
      <c r="G80" s="277"/>
      <c r="H80" s="277"/>
      <c r="I80" s="277"/>
      <c r="J80" s="277"/>
      <c r="K80" s="63" t="s">
        <v>11</v>
      </c>
      <c r="L80" s="64" t="s">
        <v>12</v>
      </c>
      <c r="M80" s="64" t="s">
        <v>20</v>
      </c>
      <c r="N80" s="64" t="s">
        <v>21</v>
      </c>
      <c r="O80" s="65" t="s">
        <v>22</v>
      </c>
      <c r="P80" s="63" t="s">
        <v>11</v>
      </c>
      <c r="Q80" s="64" t="s">
        <v>12</v>
      </c>
      <c r="R80" s="64" t="s">
        <v>20</v>
      </c>
      <c r="S80" s="64" t="s">
        <v>21</v>
      </c>
      <c r="T80" s="65" t="s">
        <v>22</v>
      </c>
      <c r="U80" s="63" t="s">
        <v>11</v>
      </c>
      <c r="V80" s="64" t="s">
        <v>12</v>
      </c>
      <c r="W80" s="64" t="s">
        <v>20</v>
      </c>
      <c r="X80" s="117" t="s">
        <v>21</v>
      </c>
      <c r="Y80" s="65" t="s">
        <v>22</v>
      </c>
      <c r="Z80" s="63" t="s">
        <v>11</v>
      </c>
      <c r="AA80" s="64" t="s">
        <v>12</v>
      </c>
      <c r="AB80" s="64" t="s">
        <v>20</v>
      </c>
      <c r="AC80" s="64" t="s">
        <v>21</v>
      </c>
      <c r="AD80" s="65" t="s">
        <v>22</v>
      </c>
      <c r="AE80" s="63" t="s">
        <v>11</v>
      </c>
      <c r="AF80" s="64" t="s">
        <v>12</v>
      </c>
      <c r="AG80" s="64" t="s">
        <v>20</v>
      </c>
      <c r="AH80" s="64" t="s">
        <v>21</v>
      </c>
      <c r="AI80" s="65" t="s">
        <v>22</v>
      </c>
      <c r="AJ80" s="63" t="s">
        <v>11</v>
      </c>
      <c r="AK80" s="64" t="s">
        <v>12</v>
      </c>
      <c r="AL80" s="64" t="s">
        <v>20</v>
      </c>
      <c r="AM80" s="64" t="s">
        <v>21</v>
      </c>
      <c r="AN80" s="65" t="s">
        <v>22</v>
      </c>
      <c r="AO80" s="136" t="s">
        <v>1</v>
      </c>
      <c r="AP80" s="131" t="s">
        <v>2</v>
      </c>
      <c r="AQ80" s="285" t="s">
        <v>1</v>
      </c>
      <c r="AR80" s="125" t="s">
        <v>2</v>
      </c>
    </row>
    <row r="81" spans="1:46" s="3" customFormat="1" ht="12.75" customHeight="1" x14ac:dyDescent="0.2">
      <c r="A81" s="15"/>
      <c r="B81" s="318" t="s">
        <v>193</v>
      </c>
      <c r="C81" s="319"/>
      <c r="D81" s="16"/>
      <c r="E81" s="176"/>
      <c r="F81" s="122">
        <f t="shared" ref="F81:M81" si="37">SUM(F82:F82)</f>
        <v>8</v>
      </c>
      <c r="G81" s="17">
        <f t="shared" si="37"/>
        <v>4</v>
      </c>
      <c r="H81" s="17">
        <f t="shared" si="37"/>
        <v>0</v>
      </c>
      <c r="I81" s="17">
        <f t="shared" si="37"/>
        <v>4</v>
      </c>
      <c r="J81" s="123">
        <f t="shared" si="37"/>
        <v>11</v>
      </c>
      <c r="K81" s="18">
        <f t="shared" si="37"/>
        <v>0</v>
      </c>
      <c r="L81" s="19">
        <f t="shared" si="37"/>
        <v>0</v>
      </c>
      <c r="M81" s="19">
        <f t="shared" si="37"/>
        <v>0</v>
      </c>
      <c r="N81" s="19"/>
      <c r="O81" s="20">
        <f>SUM(O82:O82)</f>
        <v>0</v>
      </c>
      <c r="P81" s="15">
        <f>SUM(P82:P82)</f>
        <v>0</v>
      </c>
      <c r="Q81" s="19">
        <f>SUM(Q82:Q82)</f>
        <v>0</v>
      </c>
      <c r="R81" s="19">
        <f>SUM(R82:R82)</f>
        <v>0</v>
      </c>
      <c r="S81" s="19"/>
      <c r="T81" s="20">
        <f>SUM(T82:T82)</f>
        <v>0</v>
      </c>
      <c r="U81" s="15">
        <f>SUM(U82:U82)</f>
        <v>0</v>
      </c>
      <c r="V81" s="19">
        <f>SUM(V82:V82)</f>
        <v>0</v>
      </c>
      <c r="W81" s="19">
        <f>SUM(W82:W82)</f>
        <v>0</v>
      </c>
      <c r="X81" s="115"/>
      <c r="Y81" s="20">
        <f>SUM(Y82:Y82)</f>
        <v>0</v>
      </c>
      <c r="Z81" s="15">
        <f>SUM(Z82:Z82)</f>
        <v>2</v>
      </c>
      <c r="AA81" s="19">
        <f>SUM(AA82:AA82)</f>
        <v>0</v>
      </c>
      <c r="AB81" s="19">
        <f>SUM(AB82:AB82)</f>
        <v>2</v>
      </c>
      <c r="AC81" s="19"/>
      <c r="AD81" s="20">
        <f>SUM(AD82:AD82)</f>
        <v>6</v>
      </c>
      <c r="AE81" s="15">
        <f>SUM(AE82:AE82)</f>
        <v>0</v>
      </c>
      <c r="AF81" s="19">
        <f>SUM(AF82:AF82)</f>
        <v>0</v>
      </c>
      <c r="AG81" s="19">
        <f>SUM(AG82:AG82)</f>
        <v>0</v>
      </c>
      <c r="AH81" s="19"/>
      <c r="AI81" s="20">
        <f>SUM(AI82:AI82)</f>
        <v>0</v>
      </c>
      <c r="AJ81" s="15">
        <f>SUM(AJ82:AJ82)</f>
        <v>2</v>
      </c>
      <c r="AK81" s="19">
        <f>SUM(AK82:AK82)</f>
        <v>0</v>
      </c>
      <c r="AL81" s="19">
        <f>SUM(AL82:AL82)</f>
        <v>2</v>
      </c>
      <c r="AM81" s="19"/>
      <c r="AN81" s="20">
        <f>SUM(AN82:AN82)</f>
        <v>5</v>
      </c>
      <c r="AO81" s="282"/>
      <c r="AP81" s="283"/>
      <c r="AQ81" s="284"/>
      <c r="AR81" s="284"/>
    </row>
    <row r="82" spans="1:46" s="3" customFormat="1" x14ac:dyDescent="0.2">
      <c r="A82" s="68" t="s">
        <v>194</v>
      </c>
      <c r="B82" s="164"/>
      <c r="C82" s="69" t="s">
        <v>195</v>
      </c>
      <c r="D82" s="75"/>
      <c r="E82" s="180"/>
      <c r="F82" s="44">
        <f>SUM(K82:M82)+SUM(P82:R82)+SUM(U82:W82)+SUM(Z82:AB82)+SUM(AE82:AG82)+SUM(AJ82:AL82)</f>
        <v>8</v>
      </c>
      <c r="G82" s="45">
        <f t="shared" ref="G82:I82" si="38">K82+P82+U82+Z82+AE82+AJ82</f>
        <v>4</v>
      </c>
      <c r="H82" s="45">
        <f t="shared" si="38"/>
        <v>0</v>
      </c>
      <c r="I82" s="45">
        <f t="shared" si="38"/>
        <v>4</v>
      </c>
      <c r="J82" s="47">
        <f>O82+T82+Y82+AD82+AI82+AN82</f>
        <v>11</v>
      </c>
      <c r="K82" s="248"/>
      <c r="L82" s="192"/>
      <c r="M82" s="193"/>
      <c r="N82" s="194"/>
      <c r="O82" s="195"/>
      <c r="P82" s="193"/>
      <c r="Q82" s="192"/>
      <c r="R82" s="193"/>
      <c r="S82" s="194"/>
      <c r="T82" s="195"/>
      <c r="U82" s="193"/>
      <c r="V82" s="192"/>
      <c r="W82" s="193"/>
      <c r="X82" s="222"/>
      <c r="Y82" s="195"/>
      <c r="Z82" s="193">
        <v>2</v>
      </c>
      <c r="AA82" s="192">
        <v>0</v>
      </c>
      <c r="AB82" s="223">
        <v>2</v>
      </c>
      <c r="AC82" s="194" t="s">
        <v>28</v>
      </c>
      <c r="AD82" s="195">
        <v>6</v>
      </c>
      <c r="AE82" s="193"/>
      <c r="AF82" s="192"/>
      <c r="AG82" s="223"/>
      <c r="AH82" s="194"/>
      <c r="AI82" s="195"/>
      <c r="AJ82" s="191">
        <v>2</v>
      </c>
      <c r="AK82" s="192">
        <v>0</v>
      </c>
      <c r="AL82" s="223">
        <v>2</v>
      </c>
      <c r="AM82" s="192" t="s">
        <v>28</v>
      </c>
      <c r="AN82" s="195">
        <v>5</v>
      </c>
      <c r="AO82" s="77"/>
      <c r="AP82" s="148"/>
      <c r="AQ82" s="265"/>
      <c r="AR82" s="147"/>
    </row>
    <row r="83" spans="1:46" s="3" customFormat="1" x14ac:dyDescent="0.2">
      <c r="A83" s="1"/>
      <c r="B83" s="81"/>
      <c r="C83" s="5"/>
      <c r="D83" s="5"/>
      <c r="E83" s="174"/>
      <c r="F83" s="1"/>
      <c r="G83" s="1"/>
      <c r="H83" s="1"/>
      <c r="I83" s="1"/>
      <c r="J83" s="70"/>
      <c r="O83" s="82"/>
      <c r="T83" s="82"/>
      <c r="Y83" s="82"/>
      <c r="AD83" s="82"/>
      <c r="AI83" s="82"/>
      <c r="AN83" s="82"/>
      <c r="AO83" s="83"/>
      <c r="AP83" s="81"/>
      <c r="AQ83" s="81"/>
      <c r="AR83" s="84"/>
    </row>
    <row r="84" spans="1:46" s="3" customFormat="1" x14ac:dyDescent="0.2">
      <c r="A84" s="1"/>
      <c r="B84" s="81"/>
      <c r="C84" s="5"/>
      <c r="D84" s="5"/>
      <c r="E84" s="174"/>
      <c r="F84" s="1"/>
      <c r="G84" s="1"/>
      <c r="H84" s="1"/>
      <c r="I84" s="1"/>
      <c r="J84" s="70"/>
      <c r="O84" s="82"/>
      <c r="T84" s="82"/>
      <c r="Y84" s="82"/>
      <c r="AD84" s="82"/>
      <c r="AI84" s="82"/>
      <c r="AN84" s="82"/>
      <c r="AO84" s="83"/>
      <c r="AP84" s="81"/>
      <c r="AQ84" s="81"/>
      <c r="AR84" s="84"/>
    </row>
    <row r="85" spans="1:46" s="3" customFormat="1" ht="13.5" thickBot="1" x14ac:dyDescent="0.25">
      <c r="A85" s="1"/>
      <c r="B85" s="4"/>
      <c r="C85" s="5"/>
      <c r="D85" s="5"/>
      <c r="E85" s="174"/>
      <c r="F85" s="1"/>
      <c r="G85" s="1"/>
      <c r="H85" s="1"/>
      <c r="I85" s="1"/>
      <c r="J85" s="70"/>
      <c r="K85" s="1"/>
      <c r="L85" s="1"/>
      <c r="M85" s="1"/>
      <c r="N85" s="1"/>
      <c r="O85" s="70"/>
      <c r="P85" s="1"/>
      <c r="Q85" s="1"/>
      <c r="R85" s="1"/>
      <c r="S85" s="1"/>
      <c r="T85" s="70"/>
      <c r="U85" s="1"/>
      <c r="V85" s="1"/>
      <c r="W85" s="1"/>
      <c r="Y85" s="70"/>
      <c r="Z85" s="1"/>
      <c r="AA85" s="1"/>
      <c r="AB85" s="1"/>
      <c r="AC85" s="1"/>
      <c r="AD85" s="70"/>
      <c r="AE85" s="1"/>
      <c r="AF85" s="1"/>
      <c r="AG85" s="1"/>
      <c r="AH85" s="1"/>
      <c r="AI85" s="70"/>
      <c r="AJ85" s="1"/>
      <c r="AK85" s="1"/>
      <c r="AL85" s="1"/>
      <c r="AM85" s="1"/>
      <c r="AN85" s="70"/>
      <c r="AO85" s="71"/>
      <c r="AP85" s="72"/>
      <c r="AQ85" s="72"/>
      <c r="AR85" s="72"/>
    </row>
    <row r="86" spans="1:46" s="3" customFormat="1" ht="13.15" customHeight="1" x14ac:dyDescent="0.2">
      <c r="A86" s="281"/>
      <c r="B86" s="313" t="s">
        <v>2</v>
      </c>
      <c r="C86" s="320" t="s">
        <v>3</v>
      </c>
      <c r="D86" s="315" t="s">
        <v>4</v>
      </c>
      <c r="E86" s="315" t="s">
        <v>5</v>
      </c>
      <c r="F86" s="6" t="s">
        <v>6</v>
      </c>
      <c r="G86" s="7"/>
      <c r="H86" s="7"/>
      <c r="I86" s="7"/>
      <c r="J86" s="322" t="s">
        <v>7</v>
      </c>
      <c r="K86" s="305" t="s">
        <v>8</v>
      </c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7"/>
      <c r="AP86" s="309" t="s">
        <v>9</v>
      </c>
      <c r="AQ86" s="172"/>
      <c r="AR86" s="311" t="s">
        <v>9</v>
      </c>
    </row>
    <row r="87" spans="1:46" s="3" customFormat="1" ht="13.5" customHeight="1" thickBot="1" x14ac:dyDescent="0.25">
      <c r="A87" s="286"/>
      <c r="B87" s="314"/>
      <c r="C87" s="321"/>
      <c r="D87" s="316"/>
      <c r="E87" s="316"/>
      <c r="F87" s="275" t="s">
        <v>10</v>
      </c>
      <c r="G87" s="62" t="s">
        <v>11</v>
      </c>
      <c r="H87" s="62" t="s">
        <v>12</v>
      </c>
      <c r="I87" s="62" t="s">
        <v>13</v>
      </c>
      <c r="J87" s="323"/>
      <c r="K87" s="8"/>
      <c r="L87" s="9"/>
      <c r="M87" s="9" t="s">
        <v>14</v>
      </c>
      <c r="N87" s="9"/>
      <c r="O87" s="57"/>
      <c r="P87" s="9"/>
      <c r="Q87" s="9"/>
      <c r="R87" s="9" t="s">
        <v>15</v>
      </c>
      <c r="S87" s="9"/>
      <c r="T87" s="57"/>
      <c r="U87" s="9"/>
      <c r="V87" s="9"/>
      <c r="W87" s="58" t="s">
        <v>16</v>
      </c>
      <c r="X87" s="58"/>
      <c r="Y87" s="57"/>
      <c r="Z87" s="9"/>
      <c r="AA87" s="9"/>
      <c r="AB87" s="58" t="s">
        <v>17</v>
      </c>
      <c r="AC87" s="9"/>
      <c r="AD87" s="57"/>
      <c r="AE87" s="9"/>
      <c r="AF87" s="9"/>
      <c r="AG87" s="58" t="s">
        <v>18</v>
      </c>
      <c r="AH87" s="9"/>
      <c r="AI87" s="57"/>
      <c r="AJ87" s="8"/>
      <c r="AK87" s="9"/>
      <c r="AL87" s="9" t="s">
        <v>19</v>
      </c>
      <c r="AM87" s="9"/>
      <c r="AN87" s="59"/>
      <c r="AO87" s="308"/>
      <c r="AP87" s="310"/>
      <c r="AQ87" s="173"/>
      <c r="AR87" s="312"/>
    </row>
    <row r="88" spans="1:46" s="3" customFormat="1" x14ac:dyDescent="0.2">
      <c r="A88" s="60"/>
      <c r="B88" s="163"/>
      <c r="C88" s="61"/>
      <c r="D88" s="280"/>
      <c r="E88" s="278"/>
      <c r="F88" s="277"/>
      <c r="G88" s="277"/>
      <c r="H88" s="277"/>
      <c r="I88" s="277"/>
      <c r="J88" s="277"/>
      <c r="K88" s="63" t="s">
        <v>11</v>
      </c>
      <c r="L88" s="64" t="s">
        <v>12</v>
      </c>
      <c r="M88" s="64" t="s">
        <v>20</v>
      </c>
      <c r="N88" s="64" t="s">
        <v>21</v>
      </c>
      <c r="O88" s="65" t="s">
        <v>22</v>
      </c>
      <c r="P88" s="63" t="s">
        <v>11</v>
      </c>
      <c r="Q88" s="64" t="s">
        <v>12</v>
      </c>
      <c r="R88" s="64" t="s">
        <v>20</v>
      </c>
      <c r="S88" s="64" t="s">
        <v>21</v>
      </c>
      <c r="T88" s="65" t="s">
        <v>22</v>
      </c>
      <c r="U88" s="63" t="s">
        <v>11</v>
      </c>
      <c r="V88" s="64" t="s">
        <v>12</v>
      </c>
      <c r="W88" s="64" t="s">
        <v>20</v>
      </c>
      <c r="X88" s="117" t="s">
        <v>21</v>
      </c>
      <c r="Y88" s="65" t="s">
        <v>22</v>
      </c>
      <c r="Z88" s="63" t="s">
        <v>11</v>
      </c>
      <c r="AA88" s="64" t="s">
        <v>12</v>
      </c>
      <c r="AB88" s="64" t="s">
        <v>20</v>
      </c>
      <c r="AC88" s="64" t="s">
        <v>21</v>
      </c>
      <c r="AD88" s="65" t="s">
        <v>22</v>
      </c>
      <c r="AE88" s="63" t="s">
        <v>11</v>
      </c>
      <c r="AF88" s="64" t="s">
        <v>12</v>
      </c>
      <c r="AG88" s="64" t="s">
        <v>20</v>
      </c>
      <c r="AH88" s="64" t="s">
        <v>21</v>
      </c>
      <c r="AI88" s="65" t="s">
        <v>22</v>
      </c>
      <c r="AJ88" s="63" t="s">
        <v>11</v>
      </c>
      <c r="AK88" s="64" t="s">
        <v>12</v>
      </c>
      <c r="AL88" s="64" t="s">
        <v>20</v>
      </c>
      <c r="AM88" s="64" t="s">
        <v>21</v>
      </c>
      <c r="AN88" s="65" t="s">
        <v>22</v>
      </c>
      <c r="AO88" s="136" t="s">
        <v>1</v>
      </c>
      <c r="AP88" s="131" t="s">
        <v>2</v>
      </c>
      <c r="AQ88" s="285" t="s">
        <v>1</v>
      </c>
      <c r="AR88" s="125" t="s">
        <v>2</v>
      </c>
    </row>
    <row r="89" spans="1:46" s="3" customFormat="1" ht="12.75" customHeight="1" x14ac:dyDescent="0.2">
      <c r="A89" s="15"/>
      <c r="B89" s="318" t="s">
        <v>196</v>
      </c>
      <c r="C89" s="325"/>
      <c r="D89" s="16"/>
      <c r="E89" s="176"/>
      <c r="F89" s="122">
        <f t="shared" ref="F89:M89" si="39">SUM(F90:F92)</f>
        <v>5</v>
      </c>
      <c r="G89" s="17">
        <f t="shared" si="39"/>
        <v>4</v>
      </c>
      <c r="H89" s="17">
        <f t="shared" si="39"/>
        <v>1</v>
      </c>
      <c r="I89" s="17">
        <f t="shared" si="39"/>
        <v>0</v>
      </c>
      <c r="J89" s="123">
        <f t="shared" si="39"/>
        <v>8</v>
      </c>
      <c r="K89" s="18">
        <f t="shared" si="39"/>
        <v>0</v>
      </c>
      <c r="L89" s="19">
        <f t="shared" si="39"/>
        <v>1</v>
      </c>
      <c r="M89" s="19">
        <f t="shared" si="39"/>
        <v>0</v>
      </c>
      <c r="N89" s="19"/>
      <c r="O89" s="20">
        <f>SUM(O90:O92)</f>
        <v>0</v>
      </c>
      <c r="P89" s="15">
        <f>SUM(P90:P92)</f>
        <v>0</v>
      </c>
      <c r="Q89" s="19">
        <f>SUM(Q90:Q92)</f>
        <v>0</v>
      </c>
      <c r="R89" s="19">
        <f>SUM(R90:R92)</f>
        <v>0</v>
      </c>
      <c r="S89" s="19"/>
      <c r="T89" s="20">
        <f>SUM(T90:T92)</f>
        <v>0</v>
      </c>
      <c r="U89" s="15">
        <f>SUM(U90:U92)</f>
        <v>0</v>
      </c>
      <c r="V89" s="19">
        <f>SUM(V90:V92)</f>
        <v>0</v>
      </c>
      <c r="W89" s="19">
        <f>SUM(W90:W92)</f>
        <v>0</v>
      </c>
      <c r="X89" s="115"/>
      <c r="Y89" s="20">
        <f>SUM(Y90:Y92)</f>
        <v>0</v>
      </c>
      <c r="Z89" s="15">
        <f>SUM(Z90:Z92)</f>
        <v>0</v>
      </c>
      <c r="AA89" s="19">
        <f>SUM(AA90:AA92)</f>
        <v>0</v>
      </c>
      <c r="AB89" s="19">
        <f>SUM(AB90:AB92)</f>
        <v>0</v>
      </c>
      <c r="AC89" s="19"/>
      <c r="AD89" s="20">
        <f>SUM(AD90:AD92)</f>
        <v>0</v>
      </c>
      <c r="AE89" s="15">
        <f>SUM(AE90:AE92)</f>
        <v>2</v>
      </c>
      <c r="AF89" s="19">
        <f>SUM(AF90:AF92)</f>
        <v>0</v>
      </c>
      <c r="AG89" s="19">
        <f>SUM(AG90:AG92)</f>
        <v>0</v>
      </c>
      <c r="AH89" s="19"/>
      <c r="AI89" s="20">
        <f>SUM(AI90:AI92)</f>
        <v>4</v>
      </c>
      <c r="AJ89" s="15">
        <f>SUM(AJ90:AJ92)</f>
        <v>2</v>
      </c>
      <c r="AK89" s="19">
        <f>SUM(AK90:AK92)</f>
        <v>0</v>
      </c>
      <c r="AL89" s="19">
        <f>SUM(AL90:AL92)</f>
        <v>0</v>
      </c>
      <c r="AM89" s="19"/>
      <c r="AN89" s="20">
        <f>SUM(AN90:AN92)</f>
        <v>4</v>
      </c>
      <c r="AO89" s="282"/>
      <c r="AP89" s="283"/>
      <c r="AQ89" s="284"/>
      <c r="AR89" s="284"/>
    </row>
    <row r="90" spans="1:46" ht="12.75" customHeight="1" x14ac:dyDescent="0.2">
      <c r="A90" s="26" t="s">
        <v>197</v>
      </c>
      <c r="B90" s="165" t="s">
        <v>198</v>
      </c>
      <c r="C90" s="85" t="s">
        <v>199</v>
      </c>
      <c r="D90" s="303" t="s">
        <v>76</v>
      </c>
      <c r="E90" s="188" t="s">
        <v>129</v>
      </c>
      <c r="F90" s="37">
        <f>SUM(K90:M90)+SUM(P90:R90)+SUM(U90:W90)+SUM(Z90:AB90)+SUM(AE90:AG90)+SUM(AJ90:AL90)</f>
        <v>1</v>
      </c>
      <c r="G90" s="38">
        <f t="shared" ref="G90:I92" si="40">K90+P90+U90+Z90+AE90+AJ90</f>
        <v>0</v>
      </c>
      <c r="H90" s="38">
        <f t="shared" si="40"/>
        <v>1</v>
      </c>
      <c r="I90" s="38">
        <f t="shared" si="40"/>
        <v>0</v>
      </c>
      <c r="J90" s="40">
        <f t="shared" ref="J90:J92" si="41">O90+T90+Y90+AD90+AI90+AN90</f>
        <v>0</v>
      </c>
      <c r="K90" s="208">
        <v>0</v>
      </c>
      <c r="L90" s="209">
        <v>1</v>
      </c>
      <c r="M90" s="209">
        <v>0</v>
      </c>
      <c r="N90" s="209" t="s">
        <v>200</v>
      </c>
      <c r="O90" s="212">
        <v>0</v>
      </c>
      <c r="P90" s="208"/>
      <c r="Q90" s="209"/>
      <c r="R90" s="209"/>
      <c r="S90" s="209"/>
      <c r="T90" s="212"/>
      <c r="U90" s="208"/>
      <c r="V90" s="209"/>
      <c r="W90" s="209"/>
      <c r="X90" s="224"/>
      <c r="Y90" s="212"/>
      <c r="Z90" s="208"/>
      <c r="AA90" s="209"/>
      <c r="AB90" s="209"/>
      <c r="AC90" s="209"/>
      <c r="AD90" s="212"/>
      <c r="AE90" s="208"/>
      <c r="AF90" s="209"/>
      <c r="AG90" s="209"/>
      <c r="AH90" s="209"/>
      <c r="AI90" s="212"/>
      <c r="AJ90" s="208"/>
      <c r="AK90" s="209"/>
      <c r="AL90" s="209"/>
      <c r="AM90" s="209"/>
      <c r="AN90" s="212"/>
      <c r="AO90" s="80"/>
      <c r="AP90" s="149"/>
      <c r="AQ90" s="266"/>
      <c r="AR90" s="129"/>
    </row>
    <row r="91" spans="1:46" s="3" customFormat="1" ht="14.25" x14ac:dyDescent="0.2">
      <c r="A91" s="26" t="s">
        <v>201</v>
      </c>
      <c r="B91" s="27"/>
      <c r="C91" s="53" t="s">
        <v>202</v>
      </c>
      <c r="D91" s="66"/>
      <c r="E91" s="179"/>
      <c r="F91" s="29">
        <f t="shared" ref="F91:F92" si="42">SUM(K91:M91)+SUM(P91:R91)+SUM(U91:W91)+SUM(Z91:AB91)+SUM(AE91:AG91)+SUM(AJ91:AL91)</f>
        <v>2</v>
      </c>
      <c r="G91" s="30">
        <f t="shared" si="40"/>
        <v>2</v>
      </c>
      <c r="H91" s="30">
        <f t="shared" si="40"/>
        <v>0</v>
      </c>
      <c r="I91" s="30">
        <f t="shared" si="40"/>
        <v>0</v>
      </c>
      <c r="J91" s="31">
        <f t="shared" si="41"/>
        <v>4</v>
      </c>
      <c r="K91" s="226"/>
      <c r="L91" s="209"/>
      <c r="M91" s="210"/>
      <c r="N91" s="211"/>
      <c r="O91" s="212"/>
      <c r="P91" s="210"/>
      <c r="Q91" s="209"/>
      <c r="R91" s="210"/>
      <c r="S91" s="211"/>
      <c r="T91" s="212"/>
      <c r="U91" s="210"/>
      <c r="V91" s="209"/>
      <c r="W91" s="210"/>
      <c r="X91" s="258"/>
      <c r="Y91" s="212"/>
      <c r="Z91" s="210"/>
      <c r="AA91" s="209"/>
      <c r="AB91" s="210"/>
      <c r="AC91" s="258"/>
      <c r="AD91" s="212"/>
      <c r="AE91" s="227">
        <v>2</v>
      </c>
      <c r="AF91" s="228">
        <v>0</v>
      </c>
      <c r="AG91" s="257">
        <v>0</v>
      </c>
      <c r="AH91" s="228" t="s">
        <v>28</v>
      </c>
      <c r="AI91" s="255">
        <v>4</v>
      </c>
      <c r="AJ91" s="254"/>
      <c r="AK91" s="228"/>
      <c r="AL91" s="257"/>
      <c r="AM91" s="228"/>
      <c r="AN91" s="255"/>
      <c r="AO91" s="124"/>
      <c r="AP91" s="134"/>
      <c r="AQ91" s="267"/>
      <c r="AR91" s="146"/>
    </row>
    <row r="92" spans="1:46" ht="27" x14ac:dyDescent="0.2">
      <c r="A92" s="68" t="s">
        <v>203</v>
      </c>
      <c r="B92" s="166"/>
      <c r="C92" s="88" t="s">
        <v>204</v>
      </c>
      <c r="D92" s="89"/>
      <c r="E92" s="178"/>
      <c r="F92" s="44">
        <f t="shared" si="42"/>
        <v>2</v>
      </c>
      <c r="G92" s="45">
        <f t="shared" si="40"/>
        <v>2</v>
      </c>
      <c r="H92" s="45">
        <f t="shared" si="40"/>
        <v>0</v>
      </c>
      <c r="I92" s="45">
        <f t="shared" si="40"/>
        <v>0</v>
      </c>
      <c r="J92" s="47">
        <f t="shared" si="41"/>
        <v>4</v>
      </c>
      <c r="K92" s="191"/>
      <c r="L92" s="192"/>
      <c r="M92" s="192"/>
      <c r="N92" s="192"/>
      <c r="O92" s="195"/>
      <c r="P92" s="191"/>
      <c r="Q92" s="192"/>
      <c r="R92" s="192"/>
      <c r="S92" s="192"/>
      <c r="T92" s="195"/>
      <c r="U92" s="259"/>
      <c r="V92" s="192"/>
      <c r="W92" s="192"/>
      <c r="X92" s="261"/>
      <c r="Y92" s="195"/>
      <c r="Z92" s="191"/>
      <c r="AA92" s="192"/>
      <c r="AB92" s="192"/>
      <c r="AC92" s="192"/>
      <c r="AD92" s="195"/>
      <c r="AE92" s="191"/>
      <c r="AF92" s="192"/>
      <c r="AG92" s="192"/>
      <c r="AH92" s="192"/>
      <c r="AI92" s="195"/>
      <c r="AJ92" s="191">
        <v>2</v>
      </c>
      <c r="AK92" s="192">
        <v>0</v>
      </c>
      <c r="AL92" s="192">
        <v>0</v>
      </c>
      <c r="AM92" s="192" t="s">
        <v>28</v>
      </c>
      <c r="AN92" s="195">
        <v>4</v>
      </c>
      <c r="AO92" s="90"/>
      <c r="AP92" s="150"/>
      <c r="AQ92" s="268"/>
      <c r="AR92" s="147"/>
      <c r="AS92" s="86"/>
    </row>
    <row r="93" spans="1:46" ht="12.75" customHeight="1" x14ac:dyDescent="0.2">
      <c r="A93" s="81" t="s">
        <v>205</v>
      </c>
      <c r="B93" s="4"/>
      <c r="C93" s="91"/>
      <c r="F93" s="1"/>
      <c r="G93" s="1"/>
      <c r="H93" s="1"/>
      <c r="I93" s="1"/>
      <c r="J93" s="70"/>
      <c r="K93" s="1"/>
      <c r="L93" s="1"/>
      <c r="M93" s="1"/>
      <c r="N93" s="1"/>
      <c r="O93" s="82"/>
      <c r="P93" s="1"/>
      <c r="Q93" s="1"/>
      <c r="R93" s="1"/>
      <c r="S93" s="1"/>
      <c r="T93" s="82"/>
      <c r="U93" s="1"/>
      <c r="V93" s="1"/>
      <c r="W93" s="1"/>
      <c r="X93" s="3"/>
      <c r="Y93" s="82"/>
      <c r="Z93" s="3"/>
      <c r="AA93" s="3"/>
      <c r="AB93" s="3"/>
      <c r="AC93" s="1"/>
      <c r="AD93" s="82"/>
      <c r="AE93" s="1"/>
      <c r="AF93" s="1"/>
      <c r="AG93" s="1"/>
      <c r="AH93" s="1"/>
      <c r="AI93" s="82"/>
      <c r="AJ93" s="1"/>
      <c r="AK93" s="1"/>
      <c r="AL93" s="1"/>
      <c r="AM93" s="1"/>
      <c r="AN93" s="82"/>
    </row>
    <row r="94" spans="1:46" ht="12.75" customHeight="1" x14ac:dyDescent="0.2">
      <c r="A94" s="317" t="s">
        <v>206</v>
      </c>
      <c r="B94" s="317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</row>
    <row r="95" spans="1:46" ht="12.75" customHeight="1" x14ac:dyDescent="0.2">
      <c r="A95" s="81" t="s">
        <v>207</v>
      </c>
      <c r="B95" s="4"/>
      <c r="C95" s="91"/>
      <c r="F95" s="1"/>
      <c r="G95" s="1"/>
      <c r="H95" s="1"/>
      <c r="I95" s="1"/>
      <c r="J95" s="70"/>
      <c r="K95" s="1"/>
      <c r="L95" s="1"/>
      <c r="M95" s="1"/>
      <c r="N95" s="1"/>
      <c r="O95" s="82"/>
      <c r="P95" s="1"/>
      <c r="Q95" s="1"/>
      <c r="R95" s="1"/>
      <c r="S95" s="1"/>
      <c r="T95" s="82"/>
      <c r="U95" s="1"/>
      <c r="V95" s="1"/>
      <c r="W95" s="1"/>
      <c r="X95" s="3"/>
      <c r="Y95" s="82"/>
      <c r="Z95" s="3"/>
      <c r="AA95" s="3"/>
      <c r="AB95" s="3"/>
      <c r="AC95" s="1"/>
      <c r="AD95" s="82"/>
      <c r="AE95" s="1"/>
      <c r="AF95" s="1"/>
      <c r="AG95" s="1"/>
      <c r="AH95" s="1"/>
      <c r="AI95" s="82"/>
      <c r="AJ95" s="1"/>
      <c r="AK95" s="1"/>
      <c r="AL95" s="1"/>
      <c r="AM95" s="1"/>
      <c r="AN95" s="82"/>
    </row>
    <row r="96" spans="1:46" ht="12.75" customHeight="1" x14ac:dyDescent="0.2">
      <c r="B96" s="4"/>
      <c r="C96" s="91"/>
      <c r="F96" s="1"/>
      <c r="G96" s="1"/>
      <c r="H96" s="1"/>
      <c r="I96" s="1"/>
      <c r="J96" s="70"/>
      <c r="K96" s="1"/>
      <c r="L96" s="1"/>
      <c r="M96" s="1"/>
      <c r="N96" s="1"/>
      <c r="O96" s="82"/>
      <c r="P96" s="1"/>
      <c r="Q96" s="1"/>
      <c r="R96" s="1"/>
      <c r="S96" s="1"/>
      <c r="T96" s="82"/>
      <c r="U96" s="1"/>
      <c r="V96" s="1"/>
      <c r="W96" s="1"/>
      <c r="X96" s="3"/>
      <c r="Y96" s="82"/>
      <c r="Z96" s="3"/>
      <c r="AA96" s="3"/>
      <c r="AB96" s="3"/>
      <c r="AC96" s="1"/>
      <c r="AD96" s="82"/>
      <c r="AE96" s="1"/>
      <c r="AF96" s="1"/>
      <c r="AG96" s="1"/>
      <c r="AH96" s="1"/>
      <c r="AI96" s="82"/>
      <c r="AJ96" s="1"/>
      <c r="AK96" s="1"/>
      <c r="AL96" s="1"/>
      <c r="AM96" s="1"/>
      <c r="AN96" s="82"/>
    </row>
    <row r="98" spans="1:40" x14ac:dyDescent="0.2">
      <c r="A98" s="93"/>
      <c r="B98" s="168"/>
      <c r="C98" s="95" t="s">
        <v>208</v>
      </c>
      <c r="D98" s="162"/>
      <c r="E98" s="175"/>
      <c r="F98" s="96">
        <f t="shared" ref="F98:M98" si="43">F7+F16+F19+F40+F49+F81</f>
        <v>166</v>
      </c>
      <c r="G98" s="97">
        <f t="shared" si="43"/>
        <v>52</v>
      </c>
      <c r="H98" s="98">
        <f t="shared" si="43"/>
        <v>22</v>
      </c>
      <c r="I98" s="98">
        <f t="shared" si="43"/>
        <v>92</v>
      </c>
      <c r="J98" s="99">
        <f t="shared" si="43"/>
        <v>180</v>
      </c>
      <c r="K98" s="97">
        <f t="shared" si="43"/>
        <v>9</v>
      </c>
      <c r="L98" s="98">
        <f>L7+L16+L19+L40+L49+L81+L89</f>
        <v>8</v>
      </c>
      <c r="M98" s="98">
        <f t="shared" si="43"/>
        <v>5</v>
      </c>
      <c r="N98" s="98"/>
      <c r="O98" s="99">
        <f>O7+O16+O19+O40+O49+O81</f>
        <v>30</v>
      </c>
      <c r="P98" s="97">
        <f>P7+P16+P19+P40+P49+P81</f>
        <v>12</v>
      </c>
      <c r="Q98" s="98">
        <f>Q7+Q16+Q19+Q40+Q49+Q81</f>
        <v>6</v>
      </c>
      <c r="R98" s="98">
        <f>R7+R16+R19+R40+R49+R81</f>
        <v>8</v>
      </c>
      <c r="S98" s="98"/>
      <c r="T98" s="99">
        <f>T7+T16+T19+T40+T49+T81</f>
        <v>30</v>
      </c>
      <c r="U98" s="97">
        <f>U7+U16+U19+U40+U49+U81</f>
        <v>9</v>
      </c>
      <c r="V98" s="98">
        <f>V7+V16+V19+V40+V49+V81</f>
        <v>3</v>
      </c>
      <c r="W98" s="98">
        <f>W7+W16+W19+W40+W49+W81</f>
        <v>12</v>
      </c>
      <c r="X98" s="94"/>
      <c r="Y98" s="99">
        <f>Y7+Y16+Y19+Y40+Y49+Y81</f>
        <v>30</v>
      </c>
      <c r="Z98" s="97">
        <f>Z7+Z16+Z19+Z40+Z49+Z81</f>
        <v>12</v>
      </c>
      <c r="AA98" s="98">
        <f>AA7+AA16+AA19+AA40+AA49+AA81</f>
        <v>2</v>
      </c>
      <c r="AB98" s="98">
        <f>AB7+AB16+AB19+AB40+AB49+AB81</f>
        <v>8</v>
      </c>
      <c r="AC98" s="98"/>
      <c r="AD98" s="99">
        <f>AD7+AD16+AD19+AD40+AD49+AD81</f>
        <v>30</v>
      </c>
      <c r="AE98" s="97">
        <f>AE7+AE16+AE19+AE40+AE49+AE81</f>
        <v>5</v>
      </c>
      <c r="AF98" s="98">
        <f>AF7+AF16+AF19+AF40+AF49+AF81</f>
        <v>4</v>
      </c>
      <c r="AG98" s="98">
        <f>AG7+AG16+AG19+AG40+AG49+AG81</f>
        <v>23</v>
      </c>
      <c r="AH98" s="98"/>
      <c r="AI98" s="99">
        <f>AI7+AI16+AI19+AI40+AI49+AI81</f>
        <v>30</v>
      </c>
      <c r="AJ98" s="97">
        <f>AJ7+AJ16+AJ19+AJ40+AJ49+AJ81</f>
        <v>5</v>
      </c>
      <c r="AK98" s="98">
        <f>AK7+AK16+AK19+AK40+AK49+AK81</f>
        <v>0</v>
      </c>
      <c r="AL98" s="98">
        <f>AL7+AL16+AL19+AL40+AL49+AL81</f>
        <v>36</v>
      </c>
      <c r="AM98" s="98"/>
      <c r="AN98" s="99">
        <f>AN7+AN16+AN19+AN40+AN49+AN81</f>
        <v>30</v>
      </c>
    </row>
    <row r="99" spans="1:40" x14ac:dyDescent="0.2">
      <c r="A99" s="87"/>
      <c r="B99" s="169"/>
      <c r="C99" s="167"/>
      <c r="D99" s="66"/>
      <c r="E99" s="179"/>
      <c r="F99" s="100"/>
      <c r="G99" s="101"/>
      <c r="H99" s="102"/>
      <c r="I99" s="102"/>
      <c r="J99" s="103"/>
      <c r="K99" s="78"/>
      <c r="L99" s="50"/>
      <c r="M99" s="50"/>
      <c r="N99" s="50"/>
      <c r="O99" s="52"/>
      <c r="P99" s="78"/>
      <c r="Q99" s="50"/>
      <c r="R99" s="50"/>
      <c r="S99" s="50"/>
      <c r="T99" s="52"/>
      <c r="U99" s="78"/>
      <c r="V99" s="50"/>
      <c r="W99" s="50"/>
      <c r="X99" s="118"/>
      <c r="Y99" s="52"/>
      <c r="Z99" s="78"/>
      <c r="AA99" s="50"/>
      <c r="AB99" s="50"/>
      <c r="AC99" s="50"/>
      <c r="AD99" s="52"/>
      <c r="AE99" s="78"/>
      <c r="AF99" s="50"/>
      <c r="AG99" s="50"/>
      <c r="AH99" s="50"/>
      <c r="AI99" s="52"/>
      <c r="AJ99" s="78"/>
      <c r="AK99" s="50"/>
      <c r="AL99" s="50"/>
      <c r="AM99" s="50"/>
      <c r="AN99" s="52"/>
    </row>
    <row r="100" spans="1:40" x14ac:dyDescent="0.2">
      <c r="A100" s="26"/>
      <c r="B100" s="170"/>
      <c r="C100" s="53" t="s">
        <v>209</v>
      </c>
      <c r="D100" s="28"/>
      <c r="E100" s="177"/>
      <c r="F100" s="104"/>
      <c r="G100" s="105"/>
      <c r="H100" s="106"/>
      <c r="I100" s="106"/>
      <c r="J100" s="107"/>
      <c r="K100" s="33">
        <f>K98+L98+M98</f>
        <v>22</v>
      </c>
      <c r="L100" s="30"/>
      <c r="M100" s="30"/>
      <c r="N100" s="30"/>
      <c r="O100" s="108"/>
      <c r="P100" s="33">
        <f>P98+Q98+R98</f>
        <v>26</v>
      </c>
      <c r="Q100" s="30"/>
      <c r="R100" s="30"/>
      <c r="S100" s="30"/>
      <c r="T100" s="108"/>
      <c r="U100" s="33">
        <f>U98+V98+W98</f>
        <v>24</v>
      </c>
      <c r="V100" s="30"/>
      <c r="W100" s="30"/>
      <c r="X100" s="116"/>
      <c r="Y100" s="108"/>
      <c r="Z100" s="33">
        <f>Z98+AA98+AB98</f>
        <v>22</v>
      </c>
      <c r="AA100" s="30"/>
      <c r="AB100" s="30"/>
      <c r="AC100" s="30"/>
      <c r="AD100" s="108"/>
      <c r="AE100" s="33">
        <f>AE98+AF98+AG98</f>
        <v>32</v>
      </c>
      <c r="AF100" s="30"/>
      <c r="AG100" s="30"/>
      <c r="AH100" s="30"/>
      <c r="AI100" s="108"/>
      <c r="AJ100" s="33">
        <f>AJ98+AK98+AL98</f>
        <v>41</v>
      </c>
      <c r="AK100" s="30"/>
      <c r="AL100" s="30"/>
      <c r="AM100" s="30"/>
      <c r="AN100" s="108"/>
    </row>
    <row r="101" spans="1:40" x14ac:dyDescent="0.2">
      <c r="A101" s="26"/>
      <c r="B101" s="170"/>
      <c r="C101" s="54" t="s">
        <v>210</v>
      </c>
      <c r="D101" s="28"/>
      <c r="E101" s="177"/>
      <c r="F101" s="104"/>
      <c r="G101" s="105"/>
      <c r="H101" s="106"/>
      <c r="I101" s="106"/>
      <c r="J101" s="107"/>
      <c r="K101" s="33"/>
      <c r="L101" s="30"/>
      <c r="M101" s="30"/>
      <c r="N101" s="30">
        <f>COUNTIF(N8:N55,"v")+COUNTIF(N82:N82,"v")</f>
        <v>2</v>
      </c>
      <c r="O101" s="108"/>
      <c r="P101" s="33"/>
      <c r="Q101" s="30"/>
      <c r="R101" s="30"/>
      <c r="S101" s="30">
        <f>COUNTIF(S8:S55,"v")+COUNTIF(S82:S82,"v")</f>
        <v>4</v>
      </c>
      <c r="T101" s="108"/>
      <c r="U101" s="33"/>
      <c r="V101" s="30"/>
      <c r="W101" s="30"/>
      <c r="X101" s="116">
        <f>COUNTIF(X8:X55,"v")+COUNTIF(X82:X82,"v")</f>
        <v>4</v>
      </c>
      <c r="Y101" s="108"/>
      <c r="Z101" s="33"/>
      <c r="AA101" s="30"/>
      <c r="AB101" s="30"/>
      <c r="AC101" s="30">
        <f>COUNTIF(AC8:AC55,"v")+COUNTIF(AC82:AC82,"v")</f>
        <v>4</v>
      </c>
      <c r="AD101" s="108"/>
      <c r="AE101" s="33"/>
      <c r="AF101" s="30"/>
      <c r="AG101" s="30"/>
      <c r="AH101" s="30">
        <f>COUNTIF(AH8:AH55,"v")+COUNTIF(AH82:AH82,"v")</f>
        <v>1</v>
      </c>
      <c r="AI101" s="108"/>
      <c r="AJ101" s="33"/>
      <c r="AK101" s="30"/>
      <c r="AL101" s="30"/>
      <c r="AM101" s="30">
        <f>COUNTIF(AM8:AM55,"v")+COUNTIF(AM82:AM82,"v")</f>
        <v>0</v>
      </c>
      <c r="AN101" s="108"/>
    </row>
    <row r="102" spans="1:40" x14ac:dyDescent="0.2">
      <c r="A102" s="26"/>
      <c r="B102" s="170"/>
      <c r="C102" s="53" t="s">
        <v>211</v>
      </c>
      <c r="D102" s="28"/>
      <c r="E102" s="177"/>
      <c r="F102" s="104"/>
      <c r="G102" s="105"/>
      <c r="H102" s="106"/>
      <c r="I102" s="106"/>
      <c r="J102" s="107"/>
      <c r="K102" s="33"/>
      <c r="L102" s="30"/>
      <c r="M102" s="30"/>
      <c r="N102" s="30">
        <f>COUNTIF(N8:N55,"é")+COUNTIF(N82:N82,"é")</f>
        <v>3</v>
      </c>
      <c r="O102" s="108"/>
      <c r="P102" s="33"/>
      <c r="Q102" s="30"/>
      <c r="R102" s="30"/>
      <c r="S102" s="30">
        <f>COUNTIF(S8:S55,"é")+COUNTIF(S82:S82,"é")</f>
        <v>2</v>
      </c>
      <c r="T102" s="108"/>
      <c r="U102" s="33"/>
      <c r="V102" s="30"/>
      <c r="W102" s="30"/>
      <c r="X102" s="116">
        <f>COUNTIF(X8:X55,"é")+COUNTIF(X82:X82,"é")</f>
        <v>2</v>
      </c>
      <c r="Y102" s="108"/>
      <c r="Z102" s="33"/>
      <c r="AA102" s="30"/>
      <c r="AB102" s="30"/>
      <c r="AC102" s="30">
        <f>COUNTIF(AC8:AC55,"é")+COUNTIF(AC82:AC82,"é")</f>
        <v>2</v>
      </c>
      <c r="AD102" s="108"/>
      <c r="AE102" s="33"/>
      <c r="AF102" s="30"/>
      <c r="AG102" s="30"/>
      <c r="AH102" s="30">
        <f>COUNTIF(AH8:AH55,"é")+COUNTIF(AH82:AH82,"é")</f>
        <v>6</v>
      </c>
      <c r="AI102" s="108"/>
      <c r="AJ102" s="33"/>
      <c r="AK102" s="30"/>
      <c r="AL102" s="30"/>
      <c r="AM102" s="30">
        <f>COUNTIF(AM8:AM55,"é")+COUNTIF(AM82:AM82,"é")</f>
        <v>4</v>
      </c>
      <c r="AN102" s="108"/>
    </row>
    <row r="103" spans="1:40" x14ac:dyDescent="0.2">
      <c r="A103" s="68"/>
      <c r="B103" s="171"/>
      <c r="C103" s="69" t="s">
        <v>212</v>
      </c>
      <c r="D103" s="161">
        <f>(K98+P98+U98+Z98+AE98+AJ98)/SUM(K100:AN100)</f>
        <v>0.31137724550898205</v>
      </c>
      <c r="E103" s="182"/>
      <c r="F103" s="109"/>
      <c r="G103" s="110"/>
      <c r="H103" s="111"/>
      <c r="I103" s="111"/>
      <c r="J103" s="112"/>
      <c r="K103" s="48"/>
      <c r="L103" s="45"/>
      <c r="M103" s="45"/>
      <c r="N103" s="45"/>
      <c r="O103" s="113"/>
      <c r="P103" s="48"/>
      <c r="Q103" s="45"/>
      <c r="R103" s="45"/>
      <c r="S103" s="45"/>
      <c r="T103" s="113"/>
      <c r="U103" s="48"/>
      <c r="V103" s="45"/>
      <c r="W103" s="45"/>
      <c r="X103" s="119"/>
      <c r="Y103" s="113"/>
      <c r="Z103" s="48"/>
      <c r="AA103" s="45"/>
      <c r="AB103" s="45"/>
      <c r="AC103" s="45"/>
      <c r="AD103" s="113"/>
      <c r="AE103" s="48"/>
      <c r="AF103" s="45"/>
      <c r="AG103" s="45"/>
      <c r="AH103" s="45"/>
      <c r="AI103" s="113"/>
      <c r="AJ103" s="48"/>
      <c r="AK103" s="45"/>
      <c r="AL103" s="45"/>
      <c r="AM103" s="45"/>
      <c r="AN103" s="113"/>
    </row>
  </sheetData>
  <mergeCells count="77">
    <mergeCell ref="A1:AR1"/>
    <mergeCell ref="A36:AR36"/>
    <mergeCell ref="A2:AR2"/>
    <mergeCell ref="A4:A5"/>
    <mergeCell ref="B4:B5"/>
    <mergeCell ref="C4:C5"/>
    <mergeCell ref="D4:D5"/>
    <mergeCell ref="J4:J5"/>
    <mergeCell ref="K4:AN4"/>
    <mergeCell ref="AO4:AO5"/>
    <mergeCell ref="AP4:AP5"/>
    <mergeCell ref="AR4:AR5"/>
    <mergeCell ref="B7:C7"/>
    <mergeCell ref="B16:C16"/>
    <mergeCell ref="B19:C19"/>
    <mergeCell ref="E4:E5"/>
    <mergeCell ref="AP37:AP38"/>
    <mergeCell ref="AR37:AR38"/>
    <mergeCell ref="B40:C40"/>
    <mergeCell ref="B46:B47"/>
    <mergeCell ref="C46:C47"/>
    <mergeCell ref="D46:D47"/>
    <mergeCell ref="J46:J47"/>
    <mergeCell ref="K46:AN46"/>
    <mergeCell ref="AO46:AO47"/>
    <mergeCell ref="B37:B38"/>
    <mergeCell ref="C37:C38"/>
    <mergeCell ref="D37:D38"/>
    <mergeCell ref="J37:J38"/>
    <mergeCell ref="K37:AN37"/>
    <mergeCell ref="AO37:AO38"/>
    <mergeCell ref="AP46:AP47"/>
    <mergeCell ref="AR46:AR47"/>
    <mergeCell ref="B49:C49"/>
    <mergeCell ref="B57:B58"/>
    <mergeCell ref="C57:C58"/>
    <mergeCell ref="D57:D58"/>
    <mergeCell ref="J57:J58"/>
    <mergeCell ref="K57:AN57"/>
    <mergeCell ref="AO57:AO58"/>
    <mergeCell ref="AP57:AP58"/>
    <mergeCell ref="AR57:AR58"/>
    <mergeCell ref="B60:C60"/>
    <mergeCell ref="B78:B79"/>
    <mergeCell ref="C78:C79"/>
    <mergeCell ref="D78:D79"/>
    <mergeCell ref="J78:J79"/>
    <mergeCell ref="C67:C68"/>
    <mergeCell ref="D67:D68"/>
    <mergeCell ref="J67:J68"/>
    <mergeCell ref="A94:AT94"/>
    <mergeCell ref="AP78:AP79"/>
    <mergeCell ref="AR78:AR79"/>
    <mergeCell ref="B81:C81"/>
    <mergeCell ref="B86:B87"/>
    <mergeCell ref="C86:C87"/>
    <mergeCell ref="D86:D87"/>
    <mergeCell ref="J86:J87"/>
    <mergeCell ref="K86:AN86"/>
    <mergeCell ref="AO86:AO87"/>
    <mergeCell ref="K78:AN78"/>
    <mergeCell ref="AO78:AO79"/>
    <mergeCell ref="AP86:AP87"/>
    <mergeCell ref="AR86:AR87"/>
    <mergeCell ref="B89:C89"/>
    <mergeCell ref="E37:E38"/>
    <mergeCell ref="E46:E47"/>
    <mergeCell ref="E57:E58"/>
    <mergeCell ref="E78:E79"/>
    <mergeCell ref="E86:E87"/>
    <mergeCell ref="E67:E68"/>
    <mergeCell ref="K67:AN67"/>
    <mergeCell ref="AO67:AO68"/>
    <mergeCell ref="AP67:AP68"/>
    <mergeCell ref="AR67:AR68"/>
    <mergeCell ref="B70:C70"/>
    <mergeCell ref="B67:B68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7" fitToHeight="0" orientation="landscape" useFirstPageNumber="1" horizontalDpi="300" verticalDpi="300" r:id="rId1"/>
  <headerFooter alignWithMargins="0">
    <oddHeader>&amp;L&amp;"Arial,Félkövér"&amp;12Óbudai Egyetem
Neumann János Informatikai Kar&amp;C&amp;"Arial CE,Félkövér"&amp;14BProf Mintatanterv 
Nappali tagozat&amp;10
&amp;R&amp;"Arial CE,Félkövér"Érvényes: 2018/2019. tanévtől</oddHeader>
    <oddFooter>&amp;L&amp;D &amp;C&amp;11Tanterv - Nappali&amp;8
&amp;R&amp;P / &amp;N</oddFooter>
  </headerFooter>
  <rowBreaks count="1" manualBreakCount="1">
    <brk id="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D76CC5-59D5-40A6-8614-C5DB61B53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FA2C7C-31BE-4BE6-A0AC-EBAB7A6ACC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17F15A-B1F8-4673-9C8C-8E0DBDB982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BProf Tanterv F 2023.09.01-től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>Bacsa Dóra</cp:lastModifiedBy>
  <cp:revision/>
  <dcterms:created xsi:type="dcterms:W3CDTF">2022-10-04T09:29:47Z</dcterms:created>
  <dcterms:modified xsi:type="dcterms:W3CDTF">2025-01-16T17:55:17Z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78900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