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10725" yWindow="0" windowWidth="10965" windowHeight="12870" firstSheet="3" activeTab="3"/>
  </bookViews>
  <sheets>
    <sheet name="Szakiranyok" sheetId="4" state="hidden" r:id="rId1"/>
    <sheet name="Munka2" sheetId="2" state="hidden" r:id="rId2"/>
    <sheet name="Munka3" sheetId="3" state="hidden" r:id="rId3"/>
    <sheet name="AlkMat MSc esti" sheetId="8" r:id="rId4"/>
  </sheets>
  <definedNames>
    <definedName name="_xlnm.Print_Titles" localSheetId="3">'AlkMat MSc esti'!$1:$4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8" l="1"/>
  <c r="E35" i="8"/>
  <c r="F34" i="8"/>
  <c r="E34" i="8"/>
  <c r="AC33" i="8"/>
  <c r="AB33" i="8"/>
  <c r="AC27" i="8"/>
  <c r="AC26" i="8"/>
  <c r="AC25" i="8"/>
  <c r="AC24" i="8"/>
  <c r="AC23" i="8"/>
  <c r="AC22" i="8"/>
  <c r="AC21" i="8"/>
  <c r="AC20" i="8"/>
  <c r="E38" i="8"/>
  <c r="F38" i="8"/>
  <c r="F37" i="8"/>
  <c r="F36" i="8" s="1"/>
  <c r="E37" i="8"/>
  <c r="E36" i="8" s="1"/>
  <c r="E33" i="8"/>
  <c r="F33" i="8"/>
  <c r="F32" i="8"/>
  <c r="F31" i="8" s="1"/>
  <c r="E32" i="8"/>
  <c r="E31" i="8" s="1"/>
  <c r="E30" i="8"/>
  <c r="F30" i="8"/>
  <c r="F29" i="8"/>
  <c r="F28" i="8" s="1"/>
  <c r="E29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F20" i="8"/>
  <c r="F19" i="8" s="1"/>
  <c r="E20" i="8"/>
  <c r="E19" i="8" s="1"/>
  <c r="E14" i="8"/>
  <c r="F14" i="8"/>
  <c r="E15" i="8"/>
  <c r="F15" i="8"/>
  <c r="E16" i="8"/>
  <c r="F16" i="8"/>
  <c r="E17" i="8"/>
  <c r="F17" i="8"/>
  <c r="E18" i="8"/>
  <c r="F18" i="8"/>
  <c r="F13" i="8"/>
  <c r="E13" i="8"/>
  <c r="E6" i="8"/>
  <c r="F6" i="8"/>
  <c r="E8" i="8"/>
  <c r="F8" i="8"/>
  <c r="E9" i="8"/>
  <c r="F9" i="8"/>
  <c r="E10" i="8"/>
  <c r="F10" i="8"/>
  <c r="E11" i="8"/>
  <c r="F11" i="8"/>
  <c r="F7" i="8"/>
  <c r="E7" i="8"/>
  <c r="E28" i="8" l="1"/>
  <c r="F12" i="8"/>
  <c r="E12" i="8"/>
  <c r="E5" i="8"/>
  <c r="E45" i="8" s="1"/>
  <c r="F5" i="8"/>
  <c r="F45" i="8" s="1"/>
  <c r="Y45" i="8" l="1"/>
  <c r="T45" i="8"/>
  <c r="O45" i="8"/>
  <c r="J45" i="8"/>
  <c r="Y43" i="8"/>
  <c r="T43" i="8"/>
  <c r="O43" i="8"/>
  <c r="J43" i="8"/>
  <c r="Y42" i="8"/>
  <c r="T42" i="8"/>
  <c r="O42" i="8"/>
  <c r="O41" i="8" s="1"/>
  <c r="J42" i="8"/>
  <c r="Z31" i="8"/>
  <c r="U31" i="8"/>
  <c r="P28" i="8"/>
  <c r="N28" i="8"/>
  <c r="M28" i="8"/>
  <c r="L28" i="8"/>
  <c r="K28" i="8"/>
  <c r="I28" i="8"/>
  <c r="H28" i="8"/>
  <c r="G28" i="8"/>
  <c r="AB27" i="8"/>
  <c r="AB26" i="8"/>
  <c r="AB25" i="8"/>
  <c r="AB24" i="8"/>
  <c r="AB23" i="8"/>
  <c r="AB22" i="8"/>
  <c r="AB21" i="8"/>
  <c r="AB20" i="8"/>
  <c r="Z19" i="8"/>
  <c r="X19" i="8"/>
  <c r="W19" i="8"/>
  <c r="V19" i="8"/>
  <c r="U19" i="8"/>
  <c r="S19" i="8"/>
  <c r="R19" i="8"/>
  <c r="Q19" i="8"/>
  <c r="P19" i="8"/>
  <c r="N19" i="8"/>
  <c r="M19" i="8"/>
  <c r="L19" i="8"/>
  <c r="K19" i="8"/>
  <c r="I19" i="8"/>
  <c r="H19" i="8"/>
  <c r="G19" i="8"/>
  <c r="Z12" i="8"/>
  <c r="X12" i="8"/>
  <c r="W12" i="8"/>
  <c r="V12" i="8"/>
  <c r="U12" i="8"/>
  <c r="S12" i="8"/>
  <c r="R12" i="8"/>
  <c r="Q12" i="8"/>
  <c r="P12" i="8"/>
  <c r="N12" i="8"/>
  <c r="M12" i="8"/>
  <c r="L12" i="8"/>
  <c r="K12" i="8"/>
  <c r="I12" i="8"/>
  <c r="H12" i="8"/>
  <c r="G12" i="8"/>
  <c r="Z5" i="8"/>
  <c r="X5" i="8"/>
  <c r="W5" i="8"/>
  <c r="V5" i="8"/>
  <c r="U5" i="8"/>
  <c r="S5" i="8"/>
  <c r="R5" i="8"/>
  <c r="Q5" i="8"/>
  <c r="P5" i="8"/>
  <c r="N5" i="8"/>
  <c r="M5" i="8"/>
  <c r="L5" i="8"/>
  <c r="K5" i="8"/>
  <c r="I5" i="8"/>
  <c r="H5" i="8"/>
  <c r="G5" i="8"/>
  <c r="J41" i="8" l="1"/>
  <c r="T41" i="8"/>
  <c r="Y41" i="8"/>
  <c r="K45" i="8"/>
  <c r="N45" i="8"/>
  <c r="P45" i="8"/>
  <c r="Q45" i="8"/>
  <c r="R45" i="8"/>
  <c r="S45" i="8"/>
  <c r="V45" i="8"/>
  <c r="W45" i="8"/>
  <c r="X45" i="8"/>
  <c r="U45" i="8"/>
  <c r="Z45" i="8"/>
  <c r="M45" i="8"/>
  <c r="L45" i="8"/>
  <c r="I45" i="8"/>
  <c r="H45" i="8"/>
  <c r="G45" i="8"/>
  <c r="O264" i="4" l="1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<sst xmlns="http://schemas.openxmlformats.org/spreadsheetml/2006/main" count="916" uniqueCount="393">
  <si>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</si>
  <si>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</si>
  <si>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</si>
  <si>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</si>
  <si>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</si>
  <si>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</si>
  <si>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</si>
  <si>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</si>
  <si>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</si>
  <si>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</si>
  <si>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</si>
  <si>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</si>
  <si>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</si>
  <si>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</si>
  <si>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</si>
  <si>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</si>
  <si>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</si>
  <si>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</si>
  <si>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</si>
  <si>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</si>
  <si>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</si>
  <si>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</si>
  <si>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</si>
  <si>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</si>
  <si>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</si>
  <si>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</si>
  <si>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</si>
  <si>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</si>
  <si>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</si>
  <si>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</si>
  <si>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</si>
  <si>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</si>
  <si>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</si>
  <si>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</si>
  <si>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</si>
  <si>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</si>
  <si>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</si>
  <si>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</si>
  <si>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</si>
  <si>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</si>
  <si>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</si>
  <si>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</si>
  <si>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</si>
  <si>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</si>
  <si>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</si>
  <si>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</si>
  <si>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</si>
  <si>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</si>
  <si>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</si>
  <si>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</si>
  <si>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</si>
  <si>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</si>
  <si>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</si>
  <si>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</si>
  <si>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</si>
  <si>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</si>
  <si>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</si>
  <si>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</si>
  <si>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</si>
  <si>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</si>
  <si>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</si>
  <si>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</si>
  <si>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</si>
  <si>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</si>
  <si>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</si>
  <si>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</si>
  <si>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</si>
  <si>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</si>
  <si>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</si>
  <si>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</si>
  <si>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</si>
  <si>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</si>
  <si>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</si>
  <si>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</si>
  <si>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</si>
  <si>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</si>
  <si>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</si>
  <si>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</si>
  <si>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</si>
  <si>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</si>
  <si>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</si>
  <si>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</si>
  <si>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</si>
  <si>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</si>
  <si>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</si>
  <si>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</si>
  <si>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</si>
  <si>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</si>
  <si>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</si>
  <si>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</si>
  <si>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</si>
  <si>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</si>
  <si>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</si>
  <si>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</si>
  <si>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</si>
  <si>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</si>
  <si>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</si>
  <si>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</si>
  <si>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</si>
  <si>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</si>
  <si>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</si>
  <si>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</si>
  <si>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</si>
  <si>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</si>
  <si>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</si>
  <si>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</si>
  <si>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</si>
  <si>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</si>
  <si>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</si>
  <si>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</si>
  <si>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</si>
  <si>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</si>
  <si>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</si>
  <si>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</si>
  <si>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</si>
  <si>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</si>
  <si>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</si>
  <si>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</si>
  <si>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</si>
  <si>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</si>
  <si>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</si>
  <si>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</si>
  <si>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</si>
  <si>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</si>
  <si>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</si>
  <si>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</si>
  <si>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</si>
  <si>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</si>
  <si>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</si>
  <si>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</si>
  <si>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</si>
  <si>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</si>
  <si>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</si>
  <si>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</si>
  <si>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</si>
  <si>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</si>
  <si>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</si>
  <si>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</si>
  <si>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</si>
  <si>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</si>
  <si>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</si>
  <si>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</si>
  <si>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</si>
  <si>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</si>
  <si>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</si>
  <si>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</si>
  <si>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</si>
  <si>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</si>
  <si>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</si>
  <si>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</si>
  <si>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</si>
  <si>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</si>
  <si>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</si>
  <si>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</si>
  <si>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</si>
  <si>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</si>
  <si>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</si>
  <si>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</si>
  <si>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</si>
  <si>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</si>
  <si>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</si>
  <si>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</si>
  <si>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</si>
  <si>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</si>
  <si>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</si>
  <si>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</si>
  <si>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</si>
  <si>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</si>
  <si>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</si>
  <si>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</si>
  <si>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</si>
  <si>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</si>
  <si>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</si>
  <si>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</si>
  <si>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</si>
  <si>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</si>
  <si>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</si>
  <si>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</si>
  <si>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</si>
  <si>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</si>
  <si>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</si>
  <si>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</si>
  <si>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</si>
  <si>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</si>
  <si>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</si>
  <si>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</si>
  <si>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</si>
  <si>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</si>
  <si>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</si>
  <si>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</si>
  <si>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</si>
  <si>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</si>
  <si>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</si>
  <si>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</si>
  <si>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</si>
  <si>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</si>
  <si>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</si>
  <si>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</si>
  <si>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</si>
  <si>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</si>
  <si>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</si>
  <si>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</si>
  <si>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</si>
  <si>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</si>
  <si>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</si>
  <si>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</si>
  <si>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</si>
  <si>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</si>
  <si>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</si>
  <si>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</si>
  <si>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</si>
  <si>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</si>
  <si>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</si>
  <si>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</si>
  <si>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</si>
  <si>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</si>
  <si>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</si>
  <si>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</si>
  <si>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</si>
  <si>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</si>
  <si>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</si>
  <si>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</si>
  <si>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</si>
  <si>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</si>
  <si>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</si>
  <si>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</si>
  <si>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</si>
  <si>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</si>
  <si>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</si>
  <si>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</si>
  <si>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</si>
  <si>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</si>
  <si>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</si>
  <si>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</si>
  <si>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</si>
  <si>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</si>
  <si>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</si>
  <si>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</si>
  <si>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</si>
  <si>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</si>
  <si>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</si>
  <si>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</si>
  <si>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</si>
  <si>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</si>
  <si>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</si>
  <si>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</si>
  <si>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</si>
  <si>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</si>
  <si>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</si>
  <si>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</si>
  <si>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</si>
  <si>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</si>
  <si>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</si>
  <si>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</si>
  <si>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</si>
  <si>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</si>
  <si>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</si>
  <si>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</si>
  <si>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</si>
  <si>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</si>
  <si>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</si>
  <si>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</si>
  <si>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</si>
  <si>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</si>
  <si>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</si>
  <si>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</si>
  <si>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</si>
  <si>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</si>
  <si>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</si>
  <si>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</si>
  <si>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</si>
  <si>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</si>
  <si>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</si>
  <si>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</si>
  <si>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</si>
  <si>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</si>
  <si>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</si>
  <si>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</si>
  <si>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Alkalmazott matematikus mesterszak esti tagozat tantervi táblája</t>
  </si>
  <si>
    <t>Szemeszterek</t>
  </si>
  <si>
    <t>Előtanulmány</t>
  </si>
  <si>
    <t>SSz.</t>
  </si>
  <si>
    <t>Tantárgy neve</t>
  </si>
  <si>
    <t>Tantárgyfelelős</t>
  </si>
  <si>
    <t>kredit</t>
  </si>
  <si>
    <t>1.</t>
  </si>
  <si>
    <t>2.</t>
  </si>
  <si>
    <t>3.</t>
  </si>
  <si>
    <t>4.</t>
  </si>
  <si>
    <t>Intézet</t>
  </si>
  <si>
    <t>Tárgy betű</t>
  </si>
  <si>
    <t>vége</t>
  </si>
  <si>
    <t xml:space="preserve">Elméleti alapozás </t>
  </si>
  <si>
    <t>NMXLA1HMEF</t>
  </si>
  <si>
    <t>é</t>
  </si>
  <si>
    <t>IM</t>
  </si>
  <si>
    <t>AM1</t>
  </si>
  <si>
    <t>MAEM</t>
  </si>
  <si>
    <t>NMXAS1HMEF</t>
  </si>
  <si>
    <t>Algebra és számelmélet</t>
  </si>
  <si>
    <t>IK1</t>
  </si>
  <si>
    <t>NMXAN1HMEF</t>
  </si>
  <si>
    <t>Analízis</t>
  </si>
  <si>
    <t>ML1</t>
  </si>
  <si>
    <t>NMXGT1HMEF</t>
  </si>
  <si>
    <t>Geometria és topológia</t>
  </si>
  <si>
    <t>RI1</t>
  </si>
  <si>
    <t>NMXVS1HMEF</t>
  </si>
  <si>
    <t>ST1</t>
  </si>
  <si>
    <t>NSXBM1HMEF</t>
  </si>
  <si>
    <t>Bevezetés a MATLAB programozásba*</t>
  </si>
  <si>
    <t>IR</t>
  </si>
  <si>
    <t>OM1</t>
  </si>
  <si>
    <t>NMXAE1HMEF</t>
  </si>
  <si>
    <t>Algoritmuselmélet*</t>
  </si>
  <si>
    <t>FM1</t>
  </si>
  <si>
    <t>NMXDM1HMEF</t>
  </si>
  <si>
    <t>Diszkrét matematika</t>
  </si>
  <si>
    <t>TK1</t>
  </si>
  <si>
    <t>NSXIA1HMEF</t>
  </si>
  <si>
    <t>Interpoláció és approximáció</t>
  </si>
  <si>
    <t>PR1</t>
  </si>
  <si>
    <t>NMXDE1HMEF</t>
  </si>
  <si>
    <t>Differenciálegyenletek</t>
  </si>
  <si>
    <t>ST</t>
  </si>
  <si>
    <t>SP1</t>
  </si>
  <si>
    <t>NMXHS1HMEF</t>
  </si>
  <si>
    <t>Sztochasztikus folyamatok és alkalmazásaik</t>
  </si>
  <si>
    <t>AB0</t>
  </si>
  <si>
    <t>NMXOM1HMEF</t>
  </si>
  <si>
    <t>Optimumszámítási módszerek</t>
  </si>
  <si>
    <t>SK1</t>
  </si>
  <si>
    <t>NMXFA1HMEF</t>
  </si>
  <si>
    <t>Fourier analízis és függvénysorok</t>
  </si>
  <si>
    <t>IS1</t>
  </si>
  <si>
    <t>MMEM</t>
  </si>
  <si>
    <t>NSXMS1HMEF</t>
  </si>
  <si>
    <t>Mérnöki számítási módszerek*</t>
  </si>
  <si>
    <t>HS1</t>
  </si>
  <si>
    <t>NBXTS1HMEF</t>
  </si>
  <si>
    <t>Többváltozós statisztikai módszerek*</t>
  </si>
  <si>
    <t>OE1</t>
  </si>
  <si>
    <t>NMXSC1HMEF</t>
  </si>
  <si>
    <t>Rendszer- és irányításelmélet</t>
  </si>
  <si>
    <t>SM1</t>
  </si>
  <si>
    <t>NMXPD1HMEF</t>
  </si>
  <si>
    <t>Parciális differenciál-egyenletek</t>
  </si>
  <si>
    <t>NBXCQ1HMEF</t>
  </si>
  <si>
    <t>Kriptográfia és kvantumkriptográfia</t>
  </si>
  <si>
    <t>NMXIK1HMEF</t>
  </si>
  <si>
    <t>Információ- és kódelmélet</t>
  </si>
  <si>
    <t>NSXSK1HMEF</t>
  </si>
  <si>
    <t>Számítógépes képfeldogozás és grafika</t>
  </si>
  <si>
    <t>IA1</t>
  </si>
  <si>
    <t>Testnevelés</t>
  </si>
  <si>
    <t>OTTESI1MLF</t>
  </si>
  <si>
    <t>Testnevelés 1</t>
  </si>
  <si>
    <t>Hiervarter Ákos</t>
  </si>
  <si>
    <t>h</t>
  </si>
  <si>
    <t>OTTESI2MLF</t>
  </si>
  <si>
    <t>Testnevelés 2</t>
  </si>
  <si>
    <t> </t>
  </si>
  <si>
    <t>NDDDA1HMEF</t>
  </si>
  <si>
    <t>Diplomamunka I.</t>
  </si>
  <si>
    <t>NDDDA2HMEF</t>
  </si>
  <si>
    <t>Diplomamunka II.</t>
  </si>
  <si>
    <t>Kritériumtárgy</t>
  </si>
  <si>
    <t>Patronálás</t>
  </si>
  <si>
    <t>a</t>
  </si>
  <si>
    <t>Szabadon választható tárgyak</t>
  </si>
  <si>
    <t>Választható  tárgy I.</t>
  </si>
  <si>
    <t>MVEM</t>
  </si>
  <si>
    <t>Választható  tárgy II.</t>
  </si>
  <si>
    <t>Követelmények száma:</t>
  </si>
  <si>
    <t>Vizsga (v)</t>
  </si>
  <si>
    <t>Évközi jegy (é)</t>
  </si>
  <si>
    <t>Prof. Dr. Lazányi Kornélia</t>
  </si>
  <si>
    <t>NDIPT1HMEF</t>
  </si>
  <si>
    <t>A záróvizsga tárgyai:</t>
  </si>
  <si>
    <t>Dr. Szőke Magdolna</t>
  </si>
  <si>
    <t>Dr. Vajda István</t>
  </si>
  <si>
    <t>Prof. Dr. Nagy Péter Tibor</t>
  </si>
  <si>
    <t>Dr. Kárász Péter</t>
  </si>
  <si>
    <t>Dr. Léka Zoltán</t>
  </si>
  <si>
    <t>Dr. habil. Hegedüs Gábor</t>
  </si>
  <si>
    <t xml:space="preserve">Prof. Dr. Galántai Aurél </t>
  </si>
  <si>
    <t xml:space="preserve">Prof. Dr. Takács Márta </t>
  </si>
  <si>
    <t xml:space="preserve">Prof. Dr. Tar József </t>
  </si>
  <si>
    <t>Prof. Dr. Ferenci Tamás</t>
  </si>
  <si>
    <t>Prof. Dr. Tar József</t>
  </si>
  <si>
    <t>Prof. Dr. Kozlovszky Miklós</t>
  </si>
  <si>
    <t>Prof. Dr. Vámossy Zoltán</t>
  </si>
  <si>
    <t>Prof. Dr. Kristály Alexandru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</si>
</sst>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E4D6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8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48" xfId="0" applyFont="1" applyBorder="1"/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0" xfId="0" applyFont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49" xfId="0" applyFont="1" applyBorder="1"/>
    <xf numFmtId="0" fontId="2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8" xfId="0" applyFont="1" applyBorder="1"/>
    <xf numFmtId="0" fontId="10" fillId="0" borderId="33" xfId="0" applyFont="1" applyBorder="1"/>
    <xf numFmtId="0" fontId="10" fillId="3" borderId="64" xfId="0" applyFont="1" applyFill="1" applyBorder="1"/>
    <xf numFmtId="0" fontId="10" fillId="0" borderId="64" xfId="0" applyFont="1" applyBorder="1"/>
    <xf numFmtId="0" fontId="10" fillId="0" borderId="28" xfId="0" applyFont="1" applyBorder="1"/>
    <xf numFmtId="0" fontId="2" fillId="0" borderId="6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3" xfId="0" applyFont="1" applyBorder="1"/>
    <xf numFmtId="0" fontId="10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/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2" fillId="7" borderId="0" xfId="0" applyFont="1" applyFill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2" fillId="0" borderId="64" xfId="0" applyFont="1" applyBorder="1"/>
    <xf numFmtId="0" fontId="2" fillId="0" borderId="17" xfId="0" applyFont="1" applyBorder="1" applyAlignment="1">
      <alignment wrapText="1"/>
    </xf>
    <xf numFmtId="0" fontId="2" fillId="0" borderId="6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64" xfId="0" applyFont="1" applyBorder="1" applyAlignment="1">
      <alignment wrapText="1"/>
    </xf>
    <xf numFmtId="0" fontId="2" fillId="0" borderId="44" xfId="0" applyFont="1" applyBorder="1"/>
    <xf numFmtId="0" fontId="12" fillId="0" borderId="63" xfId="0" applyFont="1" applyBorder="1"/>
    <xf numFmtId="0" fontId="10" fillId="0" borderId="63" xfId="0" applyFont="1" applyBorder="1"/>
    <xf numFmtId="0" fontId="2" fillId="0" borderId="14" xfId="0" applyFont="1" applyBorder="1"/>
    <xf numFmtId="0" fontId="2" fillId="0" borderId="53" xfId="0" applyFont="1" applyBorder="1"/>
    <xf numFmtId="0" fontId="2" fillId="0" borderId="12" xfId="0" applyFont="1" applyBorder="1"/>
    <xf numFmtId="0" fontId="2" fillId="0" borderId="62" xfId="0" applyFont="1" applyBorder="1"/>
    <xf numFmtId="0" fontId="2" fillId="0" borderId="43" xfId="0" applyFont="1" applyBorder="1"/>
    <xf numFmtId="0" fontId="10" fillId="0" borderId="14" xfId="0" applyFont="1" applyBorder="1"/>
    <xf numFmtId="0" fontId="12" fillId="0" borderId="62" xfId="0" applyFont="1" applyBorder="1"/>
    <xf numFmtId="0" fontId="10" fillId="0" borderId="62" xfId="0" applyFont="1" applyBorder="1"/>
    <xf numFmtId="0" fontId="2" fillId="9" borderId="17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0" xfId="0" applyFont="1" applyFill="1"/>
    <xf numFmtId="0" fontId="10" fillId="9" borderId="18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8" xfId="0" applyFont="1" applyBorder="1"/>
    <xf numFmtId="0" fontId="10" fillId="0" borderId="6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70" xfId="0" applyFont="1" applyBorder="1"/>
    <xf numFmtId="0" fontId="2" fillId="0" borderId="71" xfId="0" applyFont="1" applyBorder="1"/>
    <xf numFmtId="164" fontId="2" fillId="0" borderId="1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72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0" fontId="2" fillId="0" borderId="17" xfId="0" applyFont="1" applyBorder="1" applyAlignment="1">
      <alignment horizontal="left" vertical="center"/>
    </xf>
    <xf numFmtId="0" fontId="10" fillId="10" borderId="17" xfId="0" applyFont="1" applyFill="1" applyBorder="1" applyAlignment="1">
      <alignment horizontal="left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63" xfId="0" applyFont="1" applyFill="1" applyBorder="1" applyAlignment="1">
      <alignment horizontal="center" vertical="center"/>
    </xf>
    <xf numFmtId="0" fontId="10" fillId="10" borderId="51" xfId="0" applyFont="1" applyFill="1" applyBorder="1" applyAlignment="1">
      <alignment horizontal="center" vertical="center"/>
    </xf>
    <xf numFmtId="0" fontId="2" fillId="10" borderId="0" xfId="0" applyFont="1" applyFill="1"/>
    <xf numFmtId="0" fontId="10" fillId="10" borderId="18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11" fillId="5" borderId="74" xfId="0" applyFont="1" applyFill="1" applyBorder="1" applyAlignment="1">
      <alignment horizontal="center"/>
    </xf>
    <xf numFmtId="0" fontId="11" fillId="5" borderId="75" xfId="0" applyFont="1" applyFill="1" applyBorder="1" applyAlignment="1">
      <alignment horizontal="center"/>
    </xf>
    <xf numFmtId="0" fontId="11" fillId="5" borderId="76" xfId="0" applyFont="1" applyFill="1" applyBorder="1" applyAlignment="1">
      <alignment horizontal="center"/>
    </xf>
    <xf numFmtId="0" fontId="10" fillId="7" borderId="77" xfId="0" applyFont="1" applyFill="1" applyBorder="1" applyAlignment="1">
      <alignment horizontal="center" vertical="center"/>
    </xf>
    <xf numFmtId="0" fontId="10" fillId="7" borderId="78" xfId="0" applyFont="1" applyFill="1" applyBorder="1" applyAlignment="1">
      <alignment horizontal="center" vertical="center"/>
    </xf>
    <xf numFmtId="0" fontId="10" fillId="7" borderId="79" xfId="0" applyFont="1" applyFill="1" applyBorder="1" applyAlignment="1">
      <alignment horizontal="center" vertical="center"/>
    </xf>
    <xf numFmtId="0" fontId="10" fillId="7" borderId="80" xfId="0" applyFont="1" applyFill="1" applyBorder="1" applyAlignment="1">
      <alignment horizontal="center" vertical="center"/>
    </xf>
    <xf numFmtId="0" fontId="2" fillId="9" borderId="80" xfId="0" applyFont="1" applyFill="1" applyBorder="1" applyAlignment="1">
      <alignment horizontal="center" vertical="center"/>
    </xf>
    <xf numFmtId="0" fontId="2" fillId="9" borderId="78" xfId="0" applyFont="1" applyFill="1" applyBorder="1" applyAlignment="1">
      <alignment horizontal="center" vertical="center"/>
    </xf>
    <xf numFmtId="0" fontId="2" fillId="9" borderId="81" xfId="0" applyFont="1" applyFill="1" applyBorder="1" applyAlignment="1">
      <alignment horizontal="center" vertical="center"/>
    </xf>
    <xf numFmtId="0" fontId="10" fillId="9" borderId="80" xfId="0" applyFont="1" applyFill="1" applyBorder="1" applyAlignment="1">
      <alignment horizontal="center" vertical="center"/>
    </xf>
    <xf numFmtId="0" fontId="10" fillId="9" borderId="81" xfId="0" applyFont="1" applyFill="1" applyBorder="1" applyAlignment="1">
      <alignment horizontal="center" vertical="center"/>
    </xf>
    <xf numFmtId="0" fontId="10" fillId="5" borderId="82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2" fillId="0" borderId="84" xfId="0" applyFont="1" applyBorder="1"/>
    <xf numFmtId="0" fontId="12" fillId="0" borderId="85" xfId="0" applyFont="1" applyBorder="1" applyAlignment="1">
      <alignment horizontal="center"/>
    </xf>
    <xf numFmtId="0" fontId="12" fillId="0" borderId="86" xfId="0" applyFont="1" applyBorder="1"/>
    <xf numFmtId="0" fontId="2" fillId="0" borderId="18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6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2" xfId="0" applyFont="1" applyFill="1" applyBorder="1"/>
    <xf numFmtId="0" fontId="4" fillId="0" borderId="0" xfId="3" applyAlignment="1">
      <alignment horizontal="left"/>
    </xf>
    <xf numFmtId="0" fontId="2" fillId="0" borderId="6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4">
    <cellStyle name="Normál" xfId="0" builtinId="0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28515625" defaultRowHeight="12.75" x14ac:dyDescent="0.2"/>
  <cols>
    <col min="1" max="1" width="43" style="7" customWidth="1"/>
    <col min="2" max="2" width="14.28515625" style="7" customWidth="1"/>
    <col min="3" max="3" width="4" style="7" customWidth="1"/>
    <col min="4" max="5" width="4.28515625" style="7" customWidth="1"/>
    <col min="6" max="6" width="3.7109375" style="7" customWidth="1"/>
    <col min="7" max="7" width="2.7109375" style="7" customWidth="1"/>
    <col min="8" max="8" width="4.28515625" style="7" customWidth="1"/>
    <col min="9" max="9" width="3.5703125" style="7" customWidth="1"/>
    <col min="10" max="10" width="4.28515625" style="7" customWidth="1"/>
    <col min="11" max="11" width="2.7109375" style="7" customWidth="1"/>
    <col min="12" max="12" width="3.5703125" style="7" bestFit="1" customWidth="1"/>
    <col min="13" max="14" width="3.28515625" style="7" customWidth="1"/>
    <col min="15" max="15" width="4.28515625" style="7" customWidth="1"/>
    <col min="16" max="16" width="2.28515625" style="7" customWidth="1"/>
    <col min="17" max="17" width="2.7109375" style="7" customWidth="1"/>
    <col min="18" max="18" width="3" style="7" customWidth="1"/>
    <col min="19" max="16384" width="9.28515625" style="7"/>
  </cols>
  <sheetData>
    <row r="1" spans="1:19" ht="15.75" x14ac:dyDescent="0.25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5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5" thickBot="1" x14ac:dyDescent="0.25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2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2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2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2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2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2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2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2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5" thickBot="1" x14ac:dyDescent="0.25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2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.75" x14ac:dyDescent="0.25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x14ac:dyDescent="0.2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5" thickBo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2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5" thickBot="1" x14ac:dyDescent="0.25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2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2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2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2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2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2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5" thickBot="1" x14ac:dyDescent="0.25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2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2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.75" x14ac:dyDescent="0.25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x14ac:dyDescent="0.2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x14ac:dyDescent="0.2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2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5" thickBo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2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5" thickBot="1" x14ac:dyDescent="0.25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2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2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2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2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2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2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5" thickBot="1" x14ac:dyDescent="0.25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2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2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.75" x14ac:dyDescent="0.25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x14ac:dyDescent="0.2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x14ac:dyDescent="0.2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2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5" thickBo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2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5" thickBot="1" x14ac:dyDescent="0.25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2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2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2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2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2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2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5" thickBot="1" x14ac:dyDescent="0.25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2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2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.75" hidden="1" x14ac:dyDescent="0.25">
      <c r="C89" s="85" t="s">
        <v>0</v>
      </c>
    </row>
    <row r="90" spans="1:19" hidden="1" x14ac:dyDescent="0.2">
      <c r="A90" s="86" t="s">
        <v>1</v>
      </c>
      <c r="S90" s="87" t="s">
        <v>32</v>
      </c>
    </row>
    <row r="91" spans="1:19" hidden="1" x14ac:dyDescent="0.2"/>
    <row r="92" spans="1:19" hidden="1" x14ac:dyDescent="0.2">
      <c r="A92" s="7" t="s">
        <v>3</v>
      </c>
      <c r="B92" s="86" t="s">
        <v>65</v>
      </c>
    </row>
    <row r="93" spans="1:19" hidden="1" x14ac:dyDescent="0.2"/>
    <row r="94" spans="1:19" hidden="1" x14ac:dyDescent="0.2">
      <c r="A94" s="7" t="s">
        <v>66</v>
      </c>
    </row>
    <row r="95" spans="1:19" ht="13.5" hidden="1" thickBot="1" x14ac:dyDescent="0.25"/>
    <row r="96" spans="1:19" hidden="1" x14ac:dyDescent="0.2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5" hidden="1" thickBot="1" x14ac:dyDescent="0.25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2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2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2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2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2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2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5" hidden="1" thickBot="1" x14ac:dyDescent="0.25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2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2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2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2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2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2"/>
    <row r="111" spans="1:19" hidden="1" x14ac:dyDescent="0.2"/>
    <row r="112" spans="1:19" ht="15.75" x14ac:dyDescent="0.25">
      <c r="C112" s="85" t="s">
        <v>0</v>
      </c>
    </row>
    <row r="113" spans="1:19" x14ac:dyDescent="0.2">
      <c r="A113" s="86" t="s">
        <v>1</v>
      </c>
      <c r="S113" s="87" t="s">
        <v>2</v>
      </c>
    </row>
    <row r="115" spans="1:19" x14ac:dyDescent="0.2">
      <c r="A115" s="7" t="s">
        <v>3</v>
      </c>
      <c r="B115" s="86" t="s">
        <v>92</v>
      </c>
    </row>
    <row r="117" spans="1:19" x14ac:dyDescent="0.2">
      <c r="A117" s="7" t="s">
        <v>93</v>
      </c>
    </row>
    <row r="118" spans="1:19" ht="13.5" thickBot="1" x14ac:dyDescent="0.25"/>
    <row r="119" spans="1:19" x14ac:dyDescent="0.2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5" thickBot="1" x14ac:dyDescent="0.25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2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2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2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2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2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2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5" thickBot="1" x14ac:dyDescent="0.25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2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.75" hidden="1" x14ac:dyDescent="0.25">
      <c r="C131" s="85" t="s">
        <v>0</v>
      </c>
    </row>
    <row r="132" spans="1:19" hidden="1" x14ac:dyDescent="0.2">
      <c r="A132" s="86" t="s">
        <v>1</v>
      </c>
      <c r="S132" s="87" t="s">
        <v>2</v>
      </c>
    </row>
    <row r="133" spans="1:19" hidden="1" x14ac:dyDescent="0.2"/>
    <row r="134" spans="1:19" hidden="1" x14ac:dyDescent="0.2">
      <c r="A134" s="7" t="s">
        <v>3</v>
      </c>
      <c r="B134" s="86" t="s">
        <v>101</v>
      </c>
    </row>
    <row r="135" spans="1:19" hidden="1" x14ac:dyDescent="0.2"/>
    <row r="136" spans="1:19" hidden="1" x14ac:dyDescent="0.2">
      <c r="A136" s="7" t="s">
        <v>102</v>
      </c>
    </row>
    <row r="137" spans="1:19" ht="13.5" hidden="1" thickBot="1" x14ac:dyDescent="0.25"/>
    <row r="138" spans="1:19" hidden="1" x14ac:dyDescent="0.2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5" hidden="1" thickBot="1" x14ac:dyDescent="0.25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2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2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2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2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5" hidden="1" thickBot="1" x14ac:dyDescent="0.25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2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85" t="s">
        <v>0</v>
      </c>
    </row>
    <row r="150" spans="1:19" x14ac:dyDescent="0.2">
      <c r="A150" s="86" t="s">
        <v>1</v>
      </c>
      <c r="S150" s="87" t="s">
        <v>2</v>
      </c>
    </row>
    <row r="152" spans="1:19" x14ac:dyDescent="0.2">
      <c r="A152" s="7" t="s">
        <v>3</v>
      </c>
      <c r="B152" s="86" t="s">
        <v>113</v>
      </c>
    </row>
    <row r="154" spans="1:19" x14ac:dyDescent="0.2">
      <c r="A154" s="7" t="s">
        <v>114</v>
      </c>
    </row>
    <row r="155" spans="1:19" ht="13.5" thickBot="1" x14ac:dyDescent="0.25"/>
    <row r="156" spans="1:19" x14ac:dyDescent="0.2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5" thickBot="1" x14ac:dyDescent="0.25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2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2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2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2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2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5" thickBot="1" x14ac:dyDescent="0.25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2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.75" hidden="1" x14ac:dyDescent="0.25">
      <c r="C168" s="85" t="s">
        <v>0</v>
      </c>
    </row>
    <row r="169" spans="1:19" hidden="1" x14ac:dyDescent="0.2">
      <c r="A169" s="86" t="s">
        <v>1</v>
      </c>
      <c r="S169" s="87" t="s">
        <v>2</v>
      </c>
    </row>
    <row r="170" spans="1:19" hidden="1" x14ac:dyDescent="0.2"/>
    <row r="171" spans="1:19" hidden="1" x14ac:dyDescent="0.2">
      <c r="A171" s="7" t="s">
        <v>3</v>
      </c>
      <c r="B171" s="86" t="s">
        <v>121</v>
      </c>
    </row>
    <row r="172" spans="1:19" hidden="1" x14ac:dyDescent="0.2"/>
    <row r="173" spans="1:19" hidden="1" x14ac:dyDescent="0.2">
      <c r="A173" s="7" t="s">
        <v>122</v>
      </c>
    </row>
    <row r="174" spans="1:19" ht="13.5" hidden="1" thickBot="1" x14ac:dyDescent="0.25"/>
    <row r="175" spans="1:19" hidden="1" x14ac:dyDescent="0.2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5" hidden="1" thickBot="1" x14ac:dyDescent="0.25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2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2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2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2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2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5" hidden="1" thickBot="1" x14ac:dyDescent="0.25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2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85" t="s">
        <v>0</v>
      </c>
    </row>
    <row r="188" spans="1:19" x14ac:dyDescent="0.2">
      <c r="A188" s="86" t="s">
        <v>1</v>
      </c>
      <c r="S188" s="87" t="s">
        <v>2</v>
      </c>
    </row>
    <row r="190" spans="1:19" x14ac:dyDescent="0.2">
      <c r="A190" s="7" t="s">
        <v>3</v>
      </c>
      <c r="B190" s="86" t="s">
        <v>135</v>
      </c>
    </row>
    <row r="192" spans="1:19" x14ac:dyDescent="0.2">
      <c r="A192" s="7" t="s">
        <v>136</v>
      </c>
    </row>
    <row r="193" spans="1:19" ht="13.5" thickBot="1" x14ac:dyDescent="0.25"/>
    <row r="194" spans="1:19" x14ac:dyDescent="0.2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5" thickBot="1" x14ac:dyDescent="0.25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2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2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2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2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2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2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2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5" thickBot="1" x14ac:dyDescent="0.25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2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.75" hidden="1" x14ac:dyDescent="0.25">
      <c r="C207" s="85" t="s">
        <v>0</v>
      </c>
    </row>
    <row r="208" spans="1:19" hidden="1" x14ac:dyDescent="0.2">
      <c r="A208" s="86" t="s">
        <v>1</v>
      </c>
      <c r="S208" s="87" t="s">
        <v>2</v>
      </c>
    </row>
    <row r="209" spans="1:19" hidden="1" x14ac:dyDescent="0.2"/>
    <row r="210" spans="1:19" hidden="1" x14ac:dyDescent="0.2">
      <c r="A210" s="7" t="s">
        <v>3</v>
      </c>
      <c r="B210" s="86" t="s">
        <v>143</v>
      </c>
    </row>
    <row r="211" spans="1:19" hidden="1" x14ac:dyDescent="0.2"/>
    <row r="212" spans="1:19" hidden="1" x14ac:dyDescent="0.2">
      <c r="A212" s="7" t="s">
        <v>102</v>
      </c>
    </row>
    <row r="213" spans="1:19" ht="13.5" hidden="1" thickBot="1" x14ac:dyDescent="0.25"/>
    <row r="214" spans="1:19" hidden="1" x14ac:dyDescent="0.2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5" hidden="1" thickBot="1" x14ac:dyDescent="0.25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2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2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2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2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5" hidden="1" thickBot="1" x14ac:dyDescent="0.25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2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2"/>
    <row r="223" spans="1:19" hidden="1" x14ac:dyDescent="0.2"/>
    <row r="224" spans="1:19" ht="15.75" x14ac:dyDescent="0.25">
      <c r="C224" s="85" t="s">
        <v>0</v>
      </c>
    </row>
    <row r="225" spans="1:19" x14ac:dyDescent="0.2">
      <c r="A225" s="86" t="s">
        <v>1</v>
      </c>
      <c r="S225" s="87" t="s">
        <v>2</v>
      </c>
    </row>
    <row r="227" spans="1:19" x14ac:dyDescent="0.2">
      <c r="A227" s="7" t="s">
        <v>3</v>
      </c>
      <c r="B227" s="86" t="s">
        <v>155</v>
      </c>
    </row>
    <row r="229" spans="1:19" x14ac:dyDescent="0.2">
      <c r="A229" s="7" t="s">
        <v>156</v>
      </c>
    </row>
    <row r="230" spans="1:19" ht="13.5" thickBot="1" x14ac:dyDescent="0.25"/>
    <row r="231" spans="1:19" x14ac:dyDescent="0.2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5" thickBot="1" x14ac:dyDescent="0.25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2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2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2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2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2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2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2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5" thickBot="1" x14ac:dyDescent="0.25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2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2">
      <c r="A243" s="7" t="s">
        <v>164</v>
      </c>
    </row>
    <row r="244" spans="1:19" x14ac:dyDescent="0.2">
      <c r="A244" s="7" t="s">
        <v>165</v>
      </c>
    </row>
    <row r="245" spans="1:19" x14ac:dyDescent="0.2">
      <c r="A245" s="7" t="s">
        <v>166</v>
      </c>
    </row>
    <row r="248" spans="1:19" ht="15.75" x14ac:dyDescent="0.25">
      <c r="C248" s="85" t="s">
        <v>0</v>
      </c>
    </row>
    <row r="249" spans="1:19" x14ac:dyDescent="0.2">
      <c r="A249" s="86" t="s">
        <v>1</v>
      </c>
      <c r="S249" s="87" t="s">
        <v>167</v>
      </c>
    </row>
    <row r="251" spans="1:19" x14ac:dyDescent="0.2">
      <c r="A251" s="7" t="s">
        <v>3</v>
      </c>
      <c r="B251" s="346" t="s">
        <v>168</v>
      </c>
      <c r="C251" s="346"/>
      <c r="D251" s="346"/>
      <c r="E251" s="346"/>
      <c r="F251" s="346"/>
      <c r="G251" s="346"/>
      <c r="H251" s="346"/>
      <c r="I251" s="346"/>
      <c r="J251" s="346"/>
    </row>
    <row r="253" spans="1:19" x14ac:dyDescent="0.2">
      <c r="A253" s="7" t="s">
        <v>169</v>
      </c>
    </row>
    <row r="254" spans="1:19" ht="13.5" thickBot="1" x14ac:dyDescent="0.25"/>
    <row r="255" spans="1:19" x14ac:dyDescent="0.2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5" thickBot="1" x14ac:dyDescent="0.25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2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2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2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2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2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2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5" thickBot="1" x14ac:dyDescent="0.25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2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2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ColWidth="8.7109375"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4" t="s">
        <v>184</v>
      </c>
    </row>
    <row r="3" spans="1:2" x14ac:dyDescent="0.2">
      <c r="A3" t="s">
        <v>185</v>
      </c>
      <c r="B3">
        <v>1</v>
      </c>
    </row>
    <row r="4" spans="1:2" x14ac:dyDescent="0.2">
      <c r="A4" t="s">
        <v>186</v>
      </c>
      <c r="B4">
        <v>1</v>
      </c>
    </row>
    <row r="5" spans="1:2" x14ac:dyDescent="0.2">
      <c r="A5" t="s">
        <v>187</v>
      </c>
      <c r="B5">
        <v>1</v>
      </c>
    </row>
    <row r="6" spans="1:2" x14ac:dyDescent="0.2">
      <c r="A6" t="s">
        <v>188</v>
      </c>
      <c r="B6">
        <v>1</v>
      </c>
    </row>
    <row r="7" spans="1:2" x14ac:dyDescent="0.2">
      <c r="A7" t="s">
        <v>189</v>
      </c>
      <c r="B7">
        <v>2</v>
      </c>
    </row>
    <row r="8" spans="1:2" x14ac:dyDescent="0.2">
      <c r="A8" t="s">
        <v>190</v>
      </c>
      <c r="B8">
        <v>1</v>
      </c>
    </row>
    <row r="9" spans="1:2" x14ac:dyDescent="0.2">
      <c r="A9" t="s">
        <v>191</v>
      </c>
      <c r="B9">
        <v>3</v>
      </c>
    </row>
    <row r="10" spans="1:2" x14ac:dyDescent="0.2">
      <c r="A10" t="s">
        <v>192</v>
      </c>
      <c r="B10">
        <v>3</v>
      </c>
    </row>
    <row r="11" spans="1:2" x14ac:dyDescent="0.2">
      <c r="A11" t="s">
        <v>193</v>
      </c>
      <c r="B11">
        <v>1</v>
      </c>
    </row>
    <row r="12" spans="1:2" x14ac:dyDescent="0.2">
      <c r="A12" t="s">
        <v>194</v>
      </c>
      <c r="B12">
        <v>1</v>
      </c>
    </row>
    <row r="13" spans="1:2" x14ac:dyDescent="0.2">
      <c r="A13" t="s">
        <v>195</v>
      </c>
      <c r="B13">
        <v>3</v>
      </c>
    </row>
    <row r="14" spans="1:2" x14ac:dyDescent="0.2">
      <c r="A14" t="s">
        <v>196</v>
      </c>
      <c r="B14">
        <v>1</v>
      </c>
    </row>
    <row r="15" spans="1:2" x14ac:dyDescent="0.2">
      <c r="A15" t="s">
        <v>197</v>
      </c>
      <c r="B15">
        <v>1</v>
      </c>
    </row>
    <row r="16" spans="1:2" x14ac:dyDescent="0.2">
      <c r="A16" t="s">
        <v>198</v>
      </c>
      <c r="B16">
        <v>2</v>
      </c>
    </row>
    <row r="17" spans="1:2" x14ac:dyDescent="0.2">
      <c r="A17" t="s">
        <v>199</v>
      </c>
      <c r="B17">
        <v>1</v>
      </c>
    </row>
    <row r="18" spans="1:2" x14ac:dyDescent="0.2">
      <c r="A18" t="s">
        <v>200</v>
      </c>
    </row>
    <row r="19" spans="1:2" x14ac:dyDescent="0.2">
      <c r="A19" t="s">
        <v>201</v>
      </c>
      <c r="B19">
        <v>1</v>
      </c>
    </row>
    <row r="21" spans="1:2" x14ac:dyDescent="0.2">
      <c r="A21" s="4" t="s">
        <v>202</v>
      </c>
    </row>
    <row r="23" spans="1:2" x14ac:dyDescent="0.2">
      <c r="A23" t="s">
        <v>203</v>
      </c>
      <c r="B23">
        <v>1</v>
      </c>
    </row>
    <row r="24" spans="1:2" x14ac:dyDescent="0.2">
      <c r="A24" t="s">
        <v>204</v>
      </c>
      <c r="B24">
        <v>3</v>
      </c>
    </row>
    <row r="25" spans="1:2" x14ac:dyDescent="0.2">
      <c r="A25" t="s">
        <v>205</v>
      </c>
      <c r="B25">
        <v>1</v>
      </c>
    </row>
    <row r="26" spans="1:2" x14ac:dyDescent="0.2">
      <c r="A26" t="s">
        <v>206</v>
      </c>
      <c r="B26">
        <v>1</v>
      </c>
    </row>
    <row r="27" spans="1:2" x14ac:dyDescent="0.2">
      <c r="A27" t="s">
        <v>207</v>
      </c>
      <c r="B27">
        <v>3</v>
      </c>
    </row>
    <row r="28" spans="1:2" x14ac:dyDescent="0.2">
      <c r="A28" t="s">
        <v>208</v>
      </c>
      <c r="B28">
        <v>3</v>
      </c>
    </row>
    <row r="29" spans="1:2" x14ac:dyDescent="0.2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ColWidth="8.7109375" defaultRowHeight="12.75" x14ac:dyDescent="0.2"/>
  <cols>
    <col min="1" max="1" width="36" bestFit="1" customWidth="1"/>
  </cols>
  <sheetData>
    <row r="1" spans="1:2" x14ac:dyDescent="0.2">
      <c r="A1" s="2" t="s">
        <v>210</v>
      </c>
      <c r="B1" t="s">
        <v>6</v>
      </c>
    </row>
    <row r="2" spans="1:2" x14ac:dyDescent="0.2">
      <c r="A2" s="1" t="s">
        <v>211</v>
      </c>
    </row>
    <row r="3" spans="1:2" x14ac:dyDescent="0.2">
      <c r="A3" s="1" t="s">
        <v>212</v>
      </c>
    </row>
    <row r="4" spans="1:2" x14ac:dyDescent="0.2">
      <c r="A4" s="1" t="s">
        <v>213</v>
      </c>
    </row>
    <row r="5" spans="1:2" x14ac:dyDescent="0.2">
      <c r="A5" s="1" t="s">
        <v>214</v>
      </c>
    </row>
    <row r="6" spans="1:2" x14ac:dyDescent="0.2">
      <c r="A6" s="1" t="s">
        <v>215</v>
      </c>
    </row>
    <row r="7" spans="1:2" x14ac:dyDescent="0.2">
      <c r="A7" s="1" t="s">
        <v>216</v>
      </c>
    </row>
    <row r="8" spans="1:2" x14ac:dyDescent="0.2">
      <c r="A8" s="1" t="s">
        <v>217</v>
      </c>
    </row>
    <row r="9" spans="1:2" x14ac:dyDescent="0.2">
      <c r="A9" s="1" t="s">
        <v>218</v>
      </c>
    </row>
    <row r="10" spans="1:2" x14ac:dyDescent="0.2">
      <c r="A10" s="1" t="s">
        <v>219</v>
      </c>
    </row>
    <row r="11" spans="1:2" x14ac:dyDescent="0.2">
      <c r="A11" s="1" t="s">
        <v>220</v>
      </c>
    </row>
    <row r="12" spans="1:2" x14ac:dyDescent="0.2">
      <c r="A12" s="1" t="s">
        <v>221</v>
      </c>
    </row>
    <row r="13" spans="1:2" x14ac:dyDescent="0.2">
      <c r="A13" s="1" t="s">
        <v>222</v>
      </c>
    </row>
    <row r="14" spans="1:2" x14ac:dyDescent="0.2">
      <c r="A14" s="1"/>
    </row>
    <row r="15" spans="1:2" x14ac:dyDescent="0.2">
      <c r="A15" s="2" t="s">
        <v>223</v>
      </c>
    </row>
    <row r="16" spans="1:2" x14ac:dyDescent="0.2">
      <c r="A16" s="1" t="s">
        <v>224</v>
      </c>
    </row>
    <row r="17" spans="1:1" x14ac:dyDescent="0.2">
      <c r="A17" s="1" t="s">
        <v>225</v>
      </c>
    </row>
    <row r="18" spans="1:1" x14ac:dyDescent="0.2">
      <c r="A18" s="1" t="s">
        <v>226</v>
      </c>
    </row>
    <row r="19" spans="1:1" x14ac:dyDescent="0.2">
      <c r="A19" s="1" t="s">
        <v>227</v>
      </c>
    </row>
    <row r="20" spans="1:1" x14ac:dyDescent="0.2">
      <c r="A20" s="1" t="s">
        <v>228</v>
      </c>
    </row>
    <row r="21" spans="1:1" x14ac:dyDescent="0.2">
      <c r="A21" s="1" t="s">
        <v>229</v>
      </c>
    </row>
    <row r="22" spans="1:1" x14ac:dyDescent="0.2">
      <c r="A22" s="1" t="s">
        <v>230</v>
      </c>
    </row>
    <row r="23" spans="1:1" x14ac:dyDescent="0.2">
      <c r="A23" s="1" t="s">
        <v>231</v>
      </c>
    </row>
    <row r="24" spans="1:1" x14ac:dyDescent="0.2">
      <c r="A24" s="1"/>
    </row>
    <row r="25" spans="1:1" x14ac:dyDescent="0.2">
      <c r="A25" s="2" t="s">
        <v>232</v>
      </c>
    </row>
    <row r="26" spans="1:1" x14ac:dyDescent="0.2">
      <c r="A26" s="2" t="s">
        <v>233</v>
      </c>
    </row>
    <row r="27" spans="1:1" x14ac:dyDescent="0.2">
      <c r="A27" s="1" t="s">
        <v>234</v>
      </c>
    </row>
    <row r="28" spans="1:1" x14ac:dyDescent="0.2">
      <c r="A28" s="1" t="s">
        <v>235</v>
      </c>
    </row>
    <row r="29" spans="1:1" x14ac:dyDescent="0.2">
      <c r="A29" s="1" t="s">
        <v>236</v>
      </c>
    </row>
    <row r="30" spans="1:1" x14ac:dyDescent="0.2">
      <c r="A30" s="1" t="s">
        <v>237</v>
      </c>
    </row>
    <row r="31" spans="1:1" x14ac:dyDescent="0.2">
      <c r="A31" s="1" t="s">
        <v>238</v>
      </c>
    </row>
    <row r="32" spans="1:1" x14ac:dyDescent="0.2">
      <c r="A32" s="1" t="s">
        <v>239</v>
      </c>
    </row>
    <row r="33" spans="1:1" x14ac:dyDescent="0.2">
      <c r="A33" s="1" t="s">
        <v>240</v>
      </c>
    </row>
    <row r="34" spans="1:1" x14ac:dyDescent="0.2">
      <c r="A34" s="1" t="s">
        <v>241</v>
      </c>
    </row>
    <row r="35" spans="1:1" x14ac:dyDescent="0.2">
      <c r="A35" s="1" t="s">
        <v>242</v>
      </c>
    </row>
    <row r="36" spans="1:1" x14ac:dyDescent="0.2">
      <c r="A36" s="1" t="s">
        <v>81</v>
      </c>
    </row>
    <row r="37" spans="1:1" x14ac:dyDescent="0.2">
      <c r="A37" s="1" t="s">
        <v>243</v>
      </c>
    </row>
    <row r="38" spans="1:1" x14ac:dyDescent="0.2">
      <c r="A38" s="2" t="s">
        <v>244</v>
      </c>
    </row>
    <row r="39" spans="1:1" x14ac:dyDescent="0.2">
      <c r="A39" s="1" t="s">
        <v>245</v>
      </c>
    </row>
    <row r="40" spans="1:1" x14ac:dyDescent="0.2">
      <c r="A40" s="1" t="s">
        <v>246</v>
      </c>
    </row>
    <row r="41" spans="1:1" x14ac:dyDescent="0.2">
      <c r="A41" s="1" t="s">
        <v>247</v>
      </c>
    </row>
    <row r="42" spans="1:1" x14ac:dyDescent="0.2">
      <c r="A42" s="1" t="s">
        <v>248</v>
      </c>
    </row>
    <row r="43" spans="1:1" x14ac:dyDescent="0.2">
      <c r="A43" s="1" t="s">
        <v>249</v>
      </c>
    </row>
    <row r="44" spans="1:1" x14ac:dyDescent="0.2">
      <c r="A44" s="1" t="s">
        <v>250</v>
      </c>
    </row>
    <row r="45" spans="1:1" x14ac:dyDescent="0.2">
      <c r="A45" s="1" t="s">
        <v>251</v>
      </c>
    </row>
    <row r="46" spans="1:1" x14ac:dyDescent="0.2">
      <c r="A46" s="1" t="s">
        <v>252</v>
      </c>
    </row>
    <row r="47" spans="1:1" x14ac:dyDescent="0.2">
      <c r="A47" s="1" t="s">
        <v>253</v>
      </c>
    </row>
    <row r="48" spans="1:1" x14ac:dyDescent="0.2">
      <c r="A48" s="1" t="s">
        <v>254</v>
      </c>
    </row>
    <row r="49" spans="1:1" x14ac:dyDescent="0.2">
      <c r="A49" s="1" t="s">
        <v>255</v>
      </c>
    </row>
    <row r="50" spans="1:1" x14ac:dyDescent="0.2">
      <c r="A50" s="1" t="s">
        <v>256</v>
      </c>
    </row>
    <row r="51" spans="1:1" x14ac:dyDescent="0.2">
      <c r="A51" s="1" t="s">
        <v>257</v>
      </c>
    </row>
    <row r="52" spans="1:1" x14ac:dyDescent="0.2">
      <c r="A52" s="1" t="s">
        <v>258</v>
      </c>
    </row>
    <row r="53" spans="1:1" x14ac:dyDescent="0.2">
      <c r="A53" s="1" t="s">
        <v>259</v>
      </c>
    </row>
    <row r="54" spans="1:1" x14ac:dyDescent="0.2">
      <c r="A54" s="1" t="s">
        <v>260</v>
      </c>
    </row>
    <row r="55" spans="1:1" x14ac:dyDescent="0.2">
      <c r="A55" s="1" t="s">
        <v>261</v>
      </c>
    </row>
    <row r="56" spans="1:1" x14ac:dyDescent="0.2">
      <c r="A56" s="2" t="s">
        <v>262</v>
      </c>
    </row>
    <row r="57" spans="1:1" x14ac:dyDescent="0.2">
      <c r="A57" s="1" t="s">
        <v>263</v>
      </c>
    </row>
    <row r="58" spans="1:1" x14ac:dyDescent="0.2">
      <c r="A58" s="1" t="s">
        <v>264</v>
      </c>
    </row>
    <row r="59" spans="1:1" x14ac:dyDescent="0.2">
      <c r="A59" s="1" t="s">
        <v>265</v>
      </c>
    </row>
    <row r="60" spans="1:1" x14ac:dyDescent="0.2">
      <c r="A60" s="1" t="s">
        <v>266</v>
      </c>
    </row>
    <row r="61" spans="1:1" x14ac:dyDescent="0.2">
      <c r="A61" s="1" t="s">
        <v>267</v>
      </c>
    </row>
    <row r="62" spans="1:1" x14ac:dyDescent="0.2">
      <c r="A62" s="1" t="s">
        <v>268</v>
      </c>
    </row>
    <row r="63" spans="1:1" x14ac:dyDescent="0.2">
      <c r="A63" s="1" t="s">
        <v>269</v>
      </c>
    </row>
    <row r="64" spans="1:1" x14ac:dyDescent="0.2">
      <c r="A64" s="1" t="s">
        <v>270</v>
      </c>
    </row>
    <row r="65" spans="1:1" x14ac:dyDescent="0.2">
      <c r="A65" s="1" t="s">
        <v>271</v>
      </c>
    </row>
    <row r="66" spans="1:1" x14ac:dyDescent="0.2">
      <c r="A66" s="1" t="s">
        <v>272</v>
      </c>
    </row>
    <row r="67" spans="1:1" x14ac:dyDescent="0.2">
      <c r="A67" s="1"/>
    </row>
    <row r="68" spans="1:1" x14ac:dyDescent="0.2">
      <c r="A68" s="1"/>
    </row>
    <row r="69" spans="1:1" x14ac:dyDescent="0.2">
      <c r="A69" s="2" t="s">
        <v>273</v>
      </c>
    </row>
    <row r="70" spans="1:1" x14ac:dyDescent="0.2">
      <c r="A70" s="1" t="s">
        <v>274</v>
      </c>
    </row>
    <row r="71" spans="1:1" x14ac:dyDescent="0.2">
      <c r="A71" s="1" t="s">
        <v>275</v>
      </c>
    </row>
    <row r="72" spans="1:1" x14ac:dyDescent="0.2">
      <c r="A72" s="1"/>
    </row>
    <row r="73" spans="1:1" x14ac:dyDescent="0.2">
      <c r="A73" s="2" t="s">
        <v>231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276</v>
      </c>
    </row>
    <row r="78" spans="1:1" x14ac:dyDescent="0.2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115" zoomScaleNormal="115" workbookViewId="0">
      <pane xSplit="3" topLeftCell="D1" activePane="topRight" state="frozen"/>
      <selection activeCell="A12" sqref="A12"/>
      <selection pane="topRight" sqref="A1:AE1"/>
    </sheetView>
  </sheetViews>
  <sheetFormatPr defaultColWidth="9.28515625" defaultRowHeight="11.25" customHeight="1" x14ac:dyDescent="0.2"/>
  <cols>
    <col min="1" max="1" width="4.28515625" style="150" bestFit="1" customWidth="1"/>
    <col min="2" max="2" width="11.7109375" style="150" bestFit="1" customWidth="1"/>
    <col min="3" max="3" width="30.85546875" style="3" customWidth="1"/>
    <col min="4" max="4" width="23.28515625" style="3" bestFit="1" customWidth="1"/>
    <col min="5" max="6" width="4.42578125" style="3" customWidth="1"/>
    <col min="7" max="7" width="4.7109375" style="3" bestFit="1" customWidth="1"/>
    <col min="8" max="8" width="3.7109375" style="3" bestFit="1" customWidth="1"/>
    <col min="9" max="9" width="4" style="3" bestFit="1" customWidth="1"/>
    <col min="10" max="10" width="1.7109375" style="3" bestFit="1" customWidth="1"/>
    <col min="11" max="11" width="2.7109375" style="3" bestFit="1" customWidth="1"/>
    <col min="12" max="12" width="4" style="3" bestFit="1" customWidth="1"/>
    <col min="13" max="14" width="3.28515625" style="3" bestFit="1" customWidth="1"/>
    <col min="15" max="15" width="1.7109375" style="3" bestFit="1" customWidth="1"/>
    <col min="16" max="16" width="2.7109375" style="3" bestFit="1" customWidth="1"/>
    <col min="17" max="19" width="3.28515625" style="3" bestFit="1" customWidth="1"/>
    <col min="20" max="20" width="1.7109375" style="3" bestFit="1" customWidth="1"/>
    <col min="21" max="21" width="2.7109375" style="3" bestFit="1" customWidth="1"/>
    <col min="22" max="24" width="3.28515625" style="3" bestFit="1" customWidth="1"/>
    <col min="25" max="25" width="1.7109375" style="3" bestFit="1" customWidth="1"/>
    <col min="26" max="26" width="2.7109375" style="3" bestFit="1" customWidth="1"/>
    <col min="27" max="27" width="21" style="3" hidden="1" customWidth="1"/>
    <col min="28" max="28" width="4.28515625" style="150" bestFit="1" customWidth="1"/>
    <col min="29" max="29" width="13.28515625" style="150" bestFit="1" customWidth="1"/>
    <col min="30" max="30" width="3.28515625" style="150" customWidth="1"/>
    <col min="31" max="31" width="13.28515625" style="150" bestFit="1" customWidth="1"/>
    <col min="32" max="33" width="0" style="3" hidden="1" customWidth="1"/>
    <col min="34" max="34" width="0" style="154" hidden="1" customWidth="1"/>
    <col min="35" max="16384" width="9.28515625" style="3"/>
  </cols>
  <sheetData>
    <row r="1" spans="1:34" ht="18" customHeight="1" x14ac:dyDescent="0.25">
      <c r="A1" s="352" t="s">
        <v>278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4"/>
      <c r="AH1" s="3"/>
    </row>
    <row r="2" spans="1:34" ht="13.5" customHeight="1" x14ac:dyDescent="0.2">
      <c r="A2" s="168"/>
      <c r="B2" s="149"/>
      <c r="C2" s="169"/>
      <c r="D2" s="189"/>
      <c r="E2" s="189"/>
      <c r="F2" s="189"/>
      <c r="G2" s="355" t="s">
        <v>279</v>
      </c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7"/>
      <c r="AB2" s="358"/>
      <c r="AC2" s="360" t="s">
        <v>280</v>
      </c>
      <c r="AD2" s="362"/>
      <c r="AE2" s="364" t="s">
        <v>280</v>
      </c>
      <c r="AH2" s="3"/>
    </row>
    <row r="3" spans="1:34" ht="13.5" customHeight="1" x14ac:dyDescent="0.2">
      <c r="A3" s="366" t="s">
        <v>281</v>
      </c>
      <c r="B3" s="368" t="s">
        <v>67</v>
      </c>
      <c r="C3" s="372" t="s">
        <v>282</v>
      </c>
      <c r="D3" s="374" t="s">
        <v>283</v>
      </c>
      <c r="E3" s="376" t="s">
        <v>8</v>
      </c>
      <c r="F3" s="374" t="s">
        <v>284</v>
      </c>
      <c r="G3" s="350" t="s">
        <v>285</v>
      </c>
      <c r="H3" s="348"/>
      <c r="I3" s="348"/>
      <c r="J3" s="348"/>
      <c r="K3" s="351"/>
      <c r="L3" s="347" t="s">
        <v>286</v>
      </c>
      <c r="M3" s="348"/>
      <c r="N3" s="348"/>
      <c r="O3" s="348"/>
      <c r="P3" s="349"/>
      <c r="Q3" s="350" t="s">
        <v>287</v>
      </c>
      <c r="R3" s="348"/>
      <c r="S3" s="348"/>
      <c r="T3" s="348"/>
      <c r="U3" s="349"/>
      <c r="V3" s="350" t="s">
        <v>288</v>
      </c>
      <c r="W3" s="348"/>
      <c r="X3" s="348"/>
      <c r="Y3" s="348"/>
      <c r="Z3" s="351"/>
      <c r="AB3" s="359"/>
      <c r="AC3" s="361"/>
      <c r="AD3" s="363"/>
      <c r="AE3" s="365"/>
      <c r="AF3" s="3" t="s">
        <v>289</v>
      </c>
      <c r="AG3" s="3" t="s">
        <v>290</v>
      </c>
      <c r="AH3" s="3" t="s">
        <v>291</v>
      </c>
    </row>
    <row r="4" spans="1:34" ht="13.5" customHeight="1" x14ac:dyDescent="0.2">
      <c r="A4" s="367"/>
      <c r="B4" s="369"/>
      <c r="C4" s="373"/>
      <c r="D4" s="375"/>
      <c r="E4" s="377" t="s">
        <v>37</v>
      </c>
      <c r="F4" s="375"/>
      <c r="G4" s="181" t="s">
        <v>12</v>
      </c>
      <c r="H4" s="139" t="s">
        <v>13</v>
      </c>
      <c r="I4" s="139" t="s">
        <v>14</v>
      </c>
      <c r="J4" s="139" t="s">
        <v>15</v>
      </c>
      <c r="K4" s="140" t="s">
        <v>16</v>
      </c>
      <c r="L4" s="178" t="s">
        <v>12</v>
      </c>
      <c r="M4" s="139" t="s">
        <v>13</v>
      </c>
      <c r="N4" s="139" t="s">
        <v>14</v>
      </c>
      <c r="O4" s="139" t="s">
        <v>15</v>
      </c>
      <c r="P4" s="183" t="s">
        <v>16</v>
      </c>
      <c r="Q4" s="181" t="s">
        <v>12</v>
      </c>
      <c r="R4" s="139" t="s">
        <v>13</v>
      </c>
      <c r="S4" s="139" t="s">
        <v>14</v>
      </c>
      <c r="T4" s="139" t="s">
        <v>15</v>
      </c>
      <c r="U4" s="183" t="s">
        <v>16</v>
      </c>
      <c r="V4" s="181" t="s">
        <v>12</v>
      </c>
      <c r="W4" s="139" t="s">
        <v>13</v>
      </c>
      <c r="X4" s="139" t="s">
        <v>14</v>
      </c>
      <c r="Y4" s="139" t="s">
        <v>15</v>
      </c>
      <c r="Z4" s="140" t="s">
        <v>16</v>
      </c>
      <c r="AA4" s="152"/>
      <c r="AB4" s="153"/>
      <c r="AC4" s="166"/>
      <c r="AD4" s="321"/>
      <c r="AE4" s="167"/>
      <c r="AH4" s="3"/>
    </row>
    <row r="5" spans="1:34" x14ac:dyDescent="0.2">
      <c r="A5" s="164"/>
      <c r="B5" s="165"/>
      <c r="C5" s="202" t="s">
        <v>292</v>
      </c>
      <c r="D5" s="202"/>
      <c r="E5" s="334">
        <f>SUM(E6:E11)</f>
        <v>8</v>
      </c>
      <c r="F5" s="335">
        <f>SUM(F6:F11)</f>
        <v>24</v>
      </c>
      <c r="G5" s="203">
        <f>SUM(G6:G11)</f>
        <v>5</v>
      </c>
      <c r="H5" s="204">
        <f>SUM(H6:H11)</f>
        <v>2</v>
      </c>
      <c r="I5" s="204">
        <f>SUM(I6:I11)</f>
        <v>1</v>
      </c>
      <c r="J5" s="204"/>
      <c r="K5" s="205">
        <f>SUM(K6:K11)</f>
        <v>24</v>
      </c>
      <c r="L5" s="206">
        <f>SUM(L6:L11)</f>
        <v>0</v>
      </c>
      <c r="M5" s="204">
        <f>SUM(M6:M11)</f>
        <v>0</v>
      </c>
      <c r="N5" s="204">
        <f>SUM(N6:N11)</f>
        <v>0</v>
      </c>
      <c r="O5" s="204"/>
      <c r="P5" s="207">
        <f>SUM(P6:P11)</f>
        <v>0</v>
      </c>
      <c r="Q5" s="203">
        <f>SUM(Q6:Q11)</f>
        <v>0</v>
      </c>
      <c r="R5" s="204">
        <f>SUM(R6:R11)</f>
        <v>0</v>
      </c>
      <c r="S5" s="204">
        <f>SUM(S6:S11)</f>
        <v>0</v>
      </c>
      <c r="T5" s="204"/>
      <c r="U5" s="207">
        <f>SUM(U6:U11)</f>
        <v>0</v>
      </c>
      <c r="V5" s="203">
        <f>SUM(V7:V11)</f>
        <v>0</v>
      </c>
      <c r="W5" s="204">
        <f>SUM(W7:W11)</f>
        <v>0</v>
      </c>
      <c r="X5" s="204">
        <f>SUM(X7:X11)</f>
        <v>0</v>
      </c>
      <c r="Y5" s="204"/>
      <c r="Z5" s="205">
        <f>SUM(Z7:Z11)</f>
        <v>0</v>
      </c>
      <c r="AA5" s="208"/>
      <c r="AB5" s="322"/>
      <c r="AC5" s="323"/>
      <c r="AD5" s="323"/>
      <c r="AE5" s="324"/>
      <c r="AH5" s="3"/>
    </row>
    <row r="6" spans="1:34" x14ac:dyDescent="0.2">
      <c r="A6" s="164">
        <v>1</v>
      </c>
      <c r="B6" s="306" t="s">
        <v>293</v>
      </c>
      <c r="C6" s="177" t="s">
        <v>213</v>
      </c>
      <c r="D6" s="177" t="s">
        <v>379</v>
      </c>
      <c r="E6" s="300">
        <f>SUM(G6:I6,L6:N6,Q6:S6,V6:X6)</f>
        <v>1.5</v>
      </c>
      <c r="F6" s="301">
        <f>SUM(K6,P6,U6,Z6)</f>
        <v>4</v>
      </c>
      <c r="G6" s="278">
        <v>1</v>
      </c>
      <c r="H6" s="297">
        <v>0.5</v>
      </c>
      <c r="I6" s="174">
        <v>0</v>
      </c>
      <c r="J6" s="174" t="s">
        <v>294</v>
      </c>
      <c r="K6" s="279">
        <v>4</v>
      </c>
      <c r="L6" s="179"/>
      <c r="M6" s="170"/>
      <c r="N6" s="170"/>
      <c r="O6" s="170"/>
      <c r="P6" s="184"/>
      <c r="Q6" s="186"/>
      <c r="R6" s="170"/>
      <c r="S6" s="170"/>
      <c r="T6" s="170"/>
      <c r="U6" s="184"/>
      <c r="V6" s="186"/>
      <c r="W6" s="170"/>
      <c r="X6" s="170"/>
      <c r="Y6" s="170"/>
      <c r="Z6" s="171"/>
      <c r="AB6" s="159"/>
      <c r="AC6" s="155"/>
      <c r="AD6" s="320"/>
      <c r="AE6" s="160"/>
      <c r="AF6" s="3" t="s">
        <v>295</v>
      </c>
      <c r="AG6" s="3" t="s">
        <v>296</v>
      </c>
      <c r="AH6" s="3" t="s">
        <v>297</v>
      </c>
    </row>
    <row r="7" spans="1:34" x14ac:dyDescent="0.2">
      <c r="A7" s="151">
        <v>2</v>
      </c>
      <c r="B7" s="307" t="s">
        <v>298</v>
      </c>
      <c r="C7" s="177" t="s">
        <v>299</v>
      </c>
      <c r="D7" s="177" t="s">
        <v>379</v>
      </c>
      <c r="E7" s="300">
        <f>SUM(G7:I7,L7:N7,Q7:S7,V7:X7)</f>
        <v>1</v>
      </c>
      <c r="F7" s="301">
        <f>SUM(K7,P7,U7,Z7)</f>
        <v>4</v>
      </c>
      <c r="G7" s="278">
        <v>1</v>
      </c>
      <c r="H7" s="280">
        <v>0</v>
      </c>
      <c r="I7" s="175">
        <v>0</v>
      </c>
      <c r="J7" s="175" t="s">
        <v>18</v>
      </c>
      <c r="K7" s="281">
        <v>4</v>
      </c>
      <c r="L7" s="282"/>
      <c r="M7" s="175"/>
      <c r="N7" s="175"/>
      <c r="O7" s="175"/>
      <c r="P7" s="283"/>
      <c r="Q7" s="182"/>
      <c r="R7" s="141"/>
      <c r="S7" s="141"/>
      <c r="T7" s="141"/>
      <c r="U7" s="185"/>
      <c r="V7" s="182"/>
      <c r="W7" s="141"/>
      <c r="X7" s="141"/>
      <c r="Y7" s="141"/>
      <c r="Z7" s="142"/>
      <c r="AB7" s="159"/>
      <c r="AC7" s="155"/>
      <c r="AD7" s="156"/>
      <c r="AE7" s="160"/>
      <c r="AF7" s="3" t="s">
        <v>295</v>
      </c>
      <c r="AG7" s="3" t="s">
        <v>300</v>
      </c>
      <c r="AH7" s="3" t="s">
        <v>297</v>
      </c>
    </row>
    <row r="8" spans="1:34" x14ac:dyDescent="0.2">
      <c r="A8" s="164">
        <v>3</v>
      </c>
      <c r="B8" s="307" t="s">
        <v>301</v>
      </c>
      <c r="C8" s="177" t="s">
        <v>302</v>
      </c>
      <c r="D8" s="177" t="s">
        <v>380</v>
      </c>
      <c r="E8" s="300">
        <f t="shared" ref="E8:E11" si="0">SUM(G8:I8,L8:N8,Q8:S8,V8:X8)</f>
        <v>1.5</v>
      </c>
      <c r="F8" s="301">
        <f t="shared" ref="F8:F11" si="1">SUM(K8,P8,U8,Z8)</f>
        <v>4</v>
      </c>
      <c r="G8" s="278">
        <v>1</v>
      </c>
      <c r="H8" s="298">
        <v>0.5</v>
      </c>
      <c r="I8" s="175">
        <v>0</v>
      </c>
      <c r="J8" s="175" t="s">
        <v>294</v>
      </c>
      <c r="K8" s="281">
        <v>4</v>
      </c>
      <c r="L8" s="180"/>
      <c r="M8" s="141"/>
      <c r="N8" s="141"/>
      <c r="O8" s="141"/>
      <c r="P8" s="185"/>
      <c r="Q8" s="182"/>
      <c r="R8" s="141"/>
      <c r="S8" s="141"/>
      <c r="T8" s="141"/>
      <c r="U8" s="185"/>
      <c r="V8" s="182"/>
      <c r="W8" s="141"/>
      <c r="X8" s="141"/>
      <c r="Y8" s="141"/>
      <c r="Z8" s="142"/>
      <c r="AB8" s="159"/>
      <c r="AC8" s="155"/>
      <c r="AD8" s="156"/>
      <c r="AE8" s="160"/>
      <c r="AF8" s="3" t="s">
        <v>295</v>
      </c>
      <c r="AG8" s="3" t="s">
        <v>303</v>
      </c>
      <c r="AH8" s="3" t="s">
        <v>297</v>
      </c>
    </row>
    <row r="9" spans="1:34" x14ac:dyDescent="0.2">
      <c r="A9" s="151">
        <v>4</v>
      </c>
      <c r="B9" s="307" t="s">
        <v>304</v>
      </c>
      <c r="C9" s="177" t="s">
        <v>305</v>
      </c>
      <c r="D9" s="308" t="s">
        <v>381</v>
      </c>
      <c r="E9" s="300">
        <f t="shared" si="0"/>
        <v>1.5</v>
      </c>
      <c r="F9" s="301">
        <f t="shared" si="1"/>
        <v>4</v>
      </c>
      <c r="G9" s="278">
        <v>1</v>
      </c>
      <c r="H9" s="298">
        <v>0.5</v>
      </c>
      <c r="I9" s="175">
        <v>0</v>
      </c>
      <c r="J9" s="175" t="s">
        <v>18</v>
      </c>
      <c r="K9" s="281">
        <v>4</v>
      </c>
      <c r="L9" s="284"/>
      <c r="M9" s="175"/>
      <c r="N9" s="175"/>
      <c r="O9" s="175"/>
      <c r="P9" s="283"/>
      <c r="Q9" s="182"/>
      <c r="R9" s="141"/>
      <c r="S9" s="141"/>
      <c r="T9" s="141"/>
      <c r="U9" s="185"/>
      <c r="V9" s="182"/>
      <c r="W9" s="141"/>
      <c r="X9" s="141"/>
      <c r="Y9" s="141"/>
      <c r="Z9" s="142"/>
      <c r="AB9" s="159"/>
      <c r="AC9" s="155"/>
      <c r="AD9" s="157"/>
      <c r="AE9" s="160"/>
      <c r="AF9" s="3" t="s">
        <v>295</v>
      </c>
      <c r="AG9" s="3" t="s">
        <v>306</v>
      </c>
      <c r="AH9" s="3" t="s">
        <v>297</v>
      </c>
    </row>
    <row r="10" spans="1:34" ht="10.35" customHeight="1" x14ac:dyDescent="0.2">
      <c r="A10" s="151">
        <v>5</v>
      </c>
      <c r="B10" s="307" t="s">
        <v>307</v>
      </c>
      <c r="C10" s="308" t="s">
        <v>214</v>
      </c>
      <c r="D10" s="177" t="s">
        <v>382</v>
      </c>
      <c r="E10" s="300">
        <f t="shared" si="0"/>
        <v>1.5</v>
      </c>
      <c r="F10" s="301">
        <f t="shared" si="1"/>
        <v>4</v>
      </c>
      <c r="G10" s="278">
        <v>1</v>
      </c>
      <c r="H10" s="298">
        <v>0.5</v>
      </c>
      <c r="I10" s="175">
        <v>0</v>
      </c>
      <c r="J10" s="175" t="s">
        <v>18</v>
      </c>
      <c r="K10" s="281">
        <v>4</v>
      </c>
      <c r="L10" s="284"/>
      <c r="M10" s="175"/>
      <c r="N10" s="175"/>
      <c r="O10" s="175"/>
      <c r="P10" s="283"/>
      <c r="Q10" s="182"/>
      <c r="R10" s="141"/>
      <c r="S10" s="141"/>
      <c r="T10" s="141"/>
      <c r="U10" s="185"/>
      <c r="V10" s="182"/>
      <c r="W10" s="141"/>
      <c r="X10" s="141"/>
      <c r="Y10" s="141"/>
      <c r="Z10" s="142"/>
      <c r="AB10" s="159"/>
      <c r="AC10" s="155"/>
      <c r="AD10" s="157"/>
      <c r="AE10" s="160"/>
      <c r="AF10" s="3" t="s">
        <v>295</v>
      </c>
      <c r="AG10" s="3" t="s">
        <v>308</v>
      </c>
      <c r="AH10" s="3" t="s">
        <v>297</v>
      </c>
    </row>
    <row r="11" spans="1:34" x14ac:dyDescent="0.2">
      <c r="A11" s="151">
        <v>6</v>
      </c>
      <c r="B11" s="307" t="s">
        <v>309</v>
      </c>
      <c r="C11" s="177" t="s">
        <v>310</v>
      </c>
      <c r="D11" s="177" t="s">
        <v>383</v>
      </c>
      <c r="E11" s="300">
        <f t="shared" si="0"/>
        <v>1</v>
      </c>
      <c r="F11" s="301">
        <f t="shared" si="1"/>
        <v>4</v>
      </c>
      <c r="G11" s="278">
        <v>0</v>
      </c>
      <c r="H11" s="141">
        <v>0</v>
      </c>
      <c r="I11" s="141">
        <v>1</v>
      </c>
      <c r="J11" s="141" t="s">
        <v>294</v>
      </c>
      <c r="K11" s="142">
        <v>4</v>
      </c>
      <c r="L11" s="285"/>
      <c r="M11" s="280"/>
      <c r="N11" s="280"/>
      <c r="O11" s="175"/>
      <c r="P11" s="283"/>
      <c r="Q11" s="278"/>
      <c r="R11" s="175"/>
      <c r="S11" s="175"/>
      <c r="T11" s="175"/>
      <c r="U11" s="283"/>
      <c r="V11" s="182"/>
      <c r="W11" s="141"/>
      <c r="X11" s="141"/>
      <c r="Y11" s="141"/>
      <c r="Z11" s="142"/>
      <c r="AB11" s="159"/>
      <c r="AC11" s="155"/>
      <c r="AD11" s="157"/>
      <c r="AE11" s="160"/>
      <c r="AF11" s="3" t="s">
        <v>311</v>
      </c>
      <c r="AG11" s="3" t="s">
        <v>312</v>
      </c>
      <c r="AH11" s="3" t="s">
        <v>297</v>
      </c>
    </row>
    <row r="12" spans="1:34" x14ac:dyDescent="0.2">
      <c r="A12" s="151"/>
      <c r="B12" s="162"/>
      <c r="C12" s="209" t="s">
        <v>232</v>
      </c>
      <c r="D12" s="209"/>
      <c r="E12" s="302">
        <f>SUM(E13:E18)</f>
        <v>9.5</v>
      </c>
      <c r="F12" s="212">
        <f>SUM(F13:F18)</f>
        <v>26</v>
      </c>
      <c r="G12" s="210">
        <f>SUM(G13:G18)</f>
        <v>0</v>
      </c>
      <c r="H12" s="211">
        <f>SUM(H13:H18)</f>
        <v>0</v>
      </c>
      <c r="I12" s="211">
        <f>SUM(I13:I18)</f>
        <v>0</v>
      </c>
      <c r="J12" s="211"/>
      <c r="K12" s="212">
        <f>SUM(K13:K18)</f>
        <v>0</v>
      </c>
      <c r="L12" s="213">
        <f>SUM(L13:L18)</f>
        <v>6.5</v>
      </c>
      <c r="M12" s="211">
        <f>SUM(M13:M18)</f>
        <v>3</v>
      </c>
      <c r="N12" s="211">
        <f>SUM(N13:N18)</f>
        <v>0</v>
      </c>
      <c r="O12" s="211"/>
      <c r="P12" s="214">
        <f>SUM(P13:P18)</f>
        <v>26</v>
      </c>
      <c r="Q12" s="210">
        <f>SUM(Q13:Q18)</f>
        <v>0</v>
      </c>
      <c r="R12" s="211">
        <f>SUM(R13:R18)</f>
        <v>0</v>
      </c>
      <c r="S12" s="211">
        <f>SUM(S13:S18)</f>
        <v>0</v>
      </c>
      <c r="T12" s="211"/>
      <c r="U12" s="214">
        <f>SUM(U13:U18)</f>
        <v>0</v>
      </c>
      <c r="V12" s="210">
        <f>SUM(V13:V18)</f>
        <v>0</v>
      </c>
      <c r="W12" s="211">
        <f>SUM(W13:W18)</f>
        <v>0</v>
      </c>
      <c r="X12" s="211">
        <f>SUM(X13:X18)</f>
        <v>0</v>
      </c>
      <c r="Y12" s="211"/>
      <c r="Z12" s="212">
        <f>SUM(Z15:Z18)</f>
        <v>0</v>
      </c>
      <c r="AA12" s="215"/>
      <c r="AB12" s="216"/>
      <c r="AC12" s="217"/>
      <c r="AD12" s="218"/>
      <c r="AE12" s="219"/>
      <c r="AH12" s="3"/>
    </row>
    <row r="13" spans="1:34" x14ac:dyDescent="0.2">
      <c r="A13" s="151">
        <v>7</v>
      </c>
      <c r="B13" s="306" t="s">
        <v>313</v>
      </c>
      <c r="C13" s="177" t="s">
        <v>314</v>
      </c>
      <c r="D13" s="177" t="s">
        <v>384</v>
      </c>
      <c r="E13" s="300">
        <f>SUM(G13:I13,L13:N13,Q13:S13,V13:X13)</f>
        <v>1.5</v>
      </c>
      <c r="F13" s="301">
        <f>SUM(K13,P13,U13,Z13)</f>
        <v>4</v>
      </c>
      <c r="G13" s="182"/>
      <c r="H13" s="141"/>
      <c r="I13" s="141"/>
      <c r="J13" s="141"/>
      <c r="K13" s="142"/>
      <c r="L13" s="182">
        <v>1.5</v>
      </c>
      <c r="M13" s="141">
        <v>0</v>
      </c>
      <c r="N13" s="141">
        <v>0</v>
      </c>
      <c r="O13" s="141" t="s">
        <v>18</v>
      </c>
      <c r="P13" s="142">
        <v>4</v>
      </c>
      <c r="Q13" s="278"/>
      <c r="R13" s="175"/>
      <c r="S13" s="175"/>
      <c r="T13" s="175"/>
      <c r="U13" s="283"/>
      <c r="V13" s="200"/>
      <c r="W13" s="143"/>
      <c r="X13" s="143"/>
      <c r="Y13" s="143"/>
      <c r="Z13" s="148"/>
      <c r="AB13" s="159"/>
      <c r="AC13" s="155"/>
      <c r="AD13" s="156"/>
      <c r="AE13" s="160"/>
      <c r="AF13" s="3" t="s">
        <v>295</v>
      </c>
      <c r="AG13" s="3" t="s">
        <v>315</v>
      </c>
      <c r="AH13" s="3" t="s">
        <v>297</v>
      </c>
    </row>
    <row r="14" spans="1:34" x14ac:dyDescent="0.2">
      <c r="A14" s="151">
        <v>8</v>
      </c>
      <c r="B14" s="307" t="s">
        <v>316</v>
      </c>
      <c r="C14" s="177" t="s">
        <v>317</v>
      </c>
      <c r="D14" s="177" t="s">
        <v>384</v>
      </c>
      <c r="E14" s="300">
        <f t="shared" ref="E14:E18" si="2">SUM(G14:I14,L14:N14,Q14:S14,V14:X14)</f>
        <v>1.5</v>
      </c>
      <c r="F14" s="301">
        <f t="shared" ref="F14:F18" si="3">SUM(K14,P14,U14,Z14)</f>
        <v>4</v>
      </c>
      <c r="G14" s="182"/>
      <c r="H14" s="141"/>
      <c r="I14" s="141"/>
      <c r="J14" s="141"/>
      <c r="K14" s="142"/>
      <c r="L14" s="182">
        <v>1</v>
      </c>
      <c r="M14" s="141">
        <v>0.5</v>
      </c>
      <c r="N14" s="141">
        <v>0</v>
      </c>
      <c r="O14" s="141" t="s">
        <v>18</v>
      </c>
      <c r="P14" s="142">
        <v>4</v>
      </c>
      <c r="Q14" s="278"/>
      <c r="R14" s="175"/>
      <c r="S14" s="175"/>
      <c r="T14" s="175"/>
      <c r="U14" s="283"/>
      <c r="V14" s="200"/>
      <c r="W14" s="143"/>
      <c r="X14" s="143"/>
      <c r="Y14" s="143"/>
      <c r="Z14" s="148"/>
      <c r="AB14" s="159"/>
      <c r="AC14" s="155"/>
      <c r="AD14" s="156"/>
      <c r="AE14" s="160"/>
      <c r="AF14" s="3" t="s">
        <v>311</v>
      </c>
      <c r="AG14" s="3" t="s">
        <v>318</v>
      </c>
      <c r="AH14" s="3" t="s">
        <v>297</v>
      </c>
    </row>
    <row r="15" spans="1:34" x14ac:dyDescent="0.2">
      <c r="A15" s="151">
        <v>9</v>
      </c>
      <c r="B15" s="307" t="s">
        <v>319</v>
      </c>
      <c r="C15" s="177" t="s">
        <v>320</v>
      </c>
      <c r="D15" s="177" t="s">
        <v>385</v>
      </c>
      <c r="E15" s="300">
        <f t="shared" si="2"/>
        <v>1</v>
      </c>
      <c r="F15" s="301">
        <f t="shared" si="3"/>
        <v>4</v>
      </c>
      <c r="G15" s="278"/>
      <c r="H15" s="280"/>
      <c r="I15" s="175"/>
      <c r="J15" s="175"/>
      <c r="K15" s="281"/>
      <c r="L15" s="278">
        <v>1</v>
      </c>
      <c r="M15" s="298">
        <v>0</v>
      </c>
      <c r="N15" s="175">
        <v>0</v>
      </c>
      <c r="O15" s="175" t="s">
        <v>18</v>
      </c>
      <c r="P15" s="281">
        <v>4</v>
      </c>
      <c r="Q15" s="182"/>
      <c r="R15" s="141"/>
      <c r="S15" s="141"/>
      <c r="T15" s="141"/>
      <c r="U15" s="185"/>
      <c r="V15" s="182"/>
      <c r="W15" s="141"/>
      <c r="X15" s="141"/>
      <c r="Y15" s="141"/>
      <c r="Z15" s="142"/>
      <c r="AB15" s="161"/>
      <c r="AC15" s="286"/>
      <c r="AD15" s="158"/>
      <c r="AE15" s="160"/>
      <c r="AF15" s="3" t="s">
        <v>311</v>
      </c>
      <c r="AG15" s="3" t="s">
        <v>321</v>
      </c>
      <c r="AH15" s="3" t="s">
        <v>297</v>
      </c>
    </row>
    <row r="16" spans="1:34" x14ac:dyDescent="0.2">
      <c r="A16" s="151">
        <v>10</v>
      </c>
      <c r="B16" s="307" t="s">
        <v>322</v>
      </c>
      <c r="C16" s="177" t="s">
        <v>323</v>
      </c>
      <c r="D16" s="177" t="s">
        <v>386</v>
      </c>
      <c r="E16" s="300">
        <f t="shared" si="2"/>
        <v>1.5</v>
      </c>
      <c r="F16" s="301">
        <f t="shared" si="3"/>
        <v>4</v>
      </c>
      <c r="G16" s="278"/>
      <c r="H16" s="280"/>
      <c r="I16" s="175"/>
      <c r="J16" s="175"/>
      <c r="K16" s="281"/>
      <c r="L16" s="278">
        <v>1</v>
      </c>
      <c r="M16" s="298">
        <v>0.5</v>
      </c>
      <c r="N16" s="175">
        <v>0</v>
      </c>
      <c r="O16" s="175" t="s">
        <v>18</v>
      </c>
      <c r="P16" s="281">
        <v>4</v>
      </c>
      <c r="Q16" s="182"/>
      <c r="R16" s="141"/>
      <c r="S16" s="141"/>
      <c r="T16" s="141"/>
      <c r="U16" s="185"/>
      <c r="V16" s="182"/>
      <c r="W16" s="141"/>
      <c r="X16" s="141"/>
      <c r="Y16" s="141"/>
      <c r="Z16" s="142"/>
      <c r="AB16" s="161"/>
      <c r="AC16" s="286"/>
      <c r="AD16" s="158"/>
      <c r="AE16" s="160"/>
      <c r="AF16" s="3" t="s">
        <v>324</v>
      </c>
      <c r="AG16" s="3" t="s">
        <v>325</v>
      </c>
      <c r="AH16" s="3" t="s">
        <v>297</v>
      </c>
    </row>
    <row r="17" spans="1:34" ht="12" customHeight="1" x14ac:dyDescent="0.2">
      <c r="A17" s="151">
        <v>11</v>
      </c>
      <c r="B17" s="307" t="s">
        <v>326</v>
      </c>
      <c r="C17" s="177" t="s">
        <v>327</v>
      </c>
      <c r="D17" s="177" t="s">
        <v>382</v>
      </c>
      <c r="E17" s="300">
        <f t="shared" si="2"/>
        <v>2</v>
      </c>
      <c r="F17" s="301">
        <f t="shared" si="3"/>
        <v>5</v>
      </c>
      <c r="G17" s="278"/>
      <c r="H17" s="280"/>
      <c r="I17" s="175"/>
      <c r="J17" s="175"/>
      <c r="K17" s="281"/>
      <c r="L17" s="278">
        <v>1</v>
      </c>
      <c r="M17" s="280">
        <v>1</v>
      </c>
      <c r="N17" s="175">
        <v>0</v>
      </c>
      <c r="O17" s="175" t="s">
        <v>18</v>
      </c>
      <c r="P17" s="281">
        <v>5</v>
      </c>
      <c r="Q17" s="182"/>
      <c r="R17" s="141"/>
      <c r="S17" s="141"/>
      <c r="T17" s="141"/>
      <c r="U17" s="185"/>
      <c r="V17" s="182"/>
      <c r="W17" s="141"/>
      <c r="X17" s="141"/>
      <c r="Y17" s="141"/>
      <c r="Z17" s="142"/>
      <c r="AB17" s="161"/>
      <c r="AC17" s="286"/>
      <c r="AD17" s="158"/>
      <c r="AE17" s="160"/>
      <c r="AF17" s="3" t="s">
        <v>324</v>
      </c>
      <c r="AG17" s="3" t="s">
        <v>328</v>
      </c>
      <c r="AH17" s="3" t="s">
        <v>297</v>
      </c>
    </row>
    <row r="18" spans="1:34" x14ac:dyDescent="0.2">
      <c r="A18" s="151">
        <v>12</v>
      </c>
      <c r="B18" s="307" t="s">
        <v>329</v>
      </c>
      <c r="C18" s="177" t="s">
        <v>330</v>
      </c>
      <c r="D18" s="177" t="s">
        <v>386</v>
      </c>
      <c r="E18" s="300">
        <f t="shared" si="2"/>
        <v>2</v>
      </c>
      <c r="F18" s="301">
        <f t="shared" si="3"/>
        <v>5</v>
      </c>
      <c r="G18" s="278"/>
      <c r="H18" s="141"/>
      <c r="I18" s="141"/>
      <c r="J18" s="141"/>
      <c r="K18" s="142"/>
      <c r="L18" s="180">
        <v>1</v>
      </c>
      <c r="M18" s="141">
        <v>1</v>
      </c>
      <c r="N18" s="141">
        <v>0</v>
      </c>
      <c r="O18" s="141" t="s">
        <v>18</v>
      </c>
      <c r="P18" s="142">
        <v>5</v>
      </c>
      <c r="Q18" s="180"/>
      <c r="R18" s="141"/>
      <c r="S18" s="141"/>
      <c r="T18" s="141"/>
      <c r="U18" s="142"/>
      <c r="V18" s="182"/>
      <c r="W18" s="141"/>
      <c r="X18" s="141"/>
      <c r="Y18" s="141"/>
      <c r="Z18" s="142"/>
      <c r="AB18" s="161"/>
      <c r="AC18" s="286"/>
      <c r="AD18" s="158"/>
      <c r="AE18" s="160"/>
      <c r="AF18" s="3" t="s">
        <v>324</v>
      </c>
      <c r="AG18" s="3" t="s">
        <v>331</v>
      </c>
      <c r="AH18" s="3" t="s">
        <v>297</v>
      </c>
    </row>
    <row r="19" spans="1:34" x14ac:dyDescent="0.2">
      <c r="A19" s="151"/>
      <c r="B19" s="162"/>
      <c r="C19" s="230" t="s">
        <v>273</v>
      </c>
      <c r="D19" s="230"/>
      <c r="E19" s="303">
        <f>SUM(E20:E27)</f>
        <v>14.5</v>
      </c>
      <c r="F19" s="233">
        <f>SUM(F20:F27)</f>
        <v>38</v>
      </c>
      <c r="G19" s="231">
        <f>SUM(G20:G27)</f>
        <v>0</v>
      </c>
      <c r="H19" s="232">
        <f>SUM(H20:H27)</f>
        <v>0</v>
      </c>
      <c r="I19" s="232">
        <f>SUM(I20:I27)</f>
        <v>0</v>
      </c>
      <c r="J19" s="232"/>
      <c r="K19" s="233">
        <f>SUM(K20:K27)</f>
        <v>0</v>
      </c>
      <c r="L19" s="325">
        <f>SUM(L20:L27)</f>
        <v>1</v>
      </c>
      <c r="M19" s="326">
        <f>SUM(M20:M27)</f>
        <v>0</v>
      </c>
      <c r="N19" s="326">
        <f>SUM(N20:N27)</f>
        <v>0</v>
      </c>
      <c r="O19" s="326"/>
      <c r="P19" s="327">
        <f>SUM(P20:P27)</f>
        <v>4</v>
      </c>
      <c r="Q19" s="328">
        <f>SUM(Q20:Q27)</f>
        <v>4</v>
      </c>
      <c r="R19" s="326">
        <f>SUM(R20:R27)</f>
        <v>0</v>
      </c>
      <c r="S19" s="326">
        <f>SUM(S20:S27)</f>
        <v>4</v>
      </c>
      <c r="T19" s="326"/>
      <c r="U19" s="327">
        <f>SUM(U20:U27)</f>
        <v>20</v>
      </c>
      <c r="V19" s="231">
        <f>SUM(V20:V27)</f>
        <v>3.5</v>
      </c>
      <c r="W19" s="232">
        <f>SUM(W20:W27)</f>
        <v>0</v>
      </c>
      <c r="X19" s="232">
        <f>SUM(X20:X27)</f>
        <v>2</v>
      </c>
      <c r="Y19" s="232"/>
      <c r="Z19" s="233">
        <f>SUM(Z22:Z27)</f>
        <v>14</v>
      </c>
      <c r="AA19" s="234"/>
      <c r="AB19" s="235"/>
      <c r="AC19" s="236"/>
      <c r="AD19" s="237"/>
      <c r="AE19" s="238"/>
      <c r="AH19" s="3"/>
    </row>
    <row r="20" spans="1:34" x14ac:dyDescent="0.2">
      <c r="A20" s="151">
        <v>13</v>
      </c>
      <c r="B20" s="306" t="s">
        <v>332</v>
      </c>
      <c r="C20" s="177" t="s">
        <v>333</v>
      </c>
      <c r="D20" s="177" t="s">
        <v>387</v>
      </c>
      <c r="E20" s="300">
        <f>SUM(G20:I20,L20:N20,Q20:S20,V20:X20)</f>
        <v>1</v>
      </c>
      <c r="F20" s="301">
        <f>SUM(K20,P20,U20,Z20)</f>
        <v>4</v>
      </c>
      <c r="G20" s="182"/>
      <c r="H20" s="141"/>
      <c r="I20" s="141"/>
      <c r="J20" s="141"/>
      <c r="K20" s="142"/>
      <c r="L20" s="282">
        <v>1</v>
      </c>
      <c r="M20" s="175">
        <v>0</v>
      </c>
      <c r="N20" s="280">
        <v>0</v>
      </c>
      <c r="O20" s="175" t="s">
        <v>18</v>
      </c>
      <c r="P20" s="283">
        <v>4</v>
      </c>
      <c r="Q20" s="182"/>
      <c r="R20" s="141"/>
      <c r="S20" s="141"/>
      <c r="T20" s="141"/>
      <c r="U20" s="185"/>
      <c r="V20" s="182"/>
      <c r="W20" s="141"/>
      <c r="X20" s="141"/>
      <c r="Y20" s="141"/>
      <c r="Z20" s="142"/>
      <c r="AB20" s="161">
        <f>A8</f>
        <v>3</v>
      </c>
      <c r="AC20" s="286" t="str">
        <f>B8</f>
        <v>NMXAN1HMEF</v>
      </c>
      <c r="AD20" s="158"/>
      <c r="AE20" s="160"/>
      <c r="AF20" s="3" t="s">
        <v>311</v>
      </c>
      <c r="AG20" s="3" t="s">
        <v>334</v>
      </c>
      <c r="AH20" s="3" t="s">
        <v>335</v>
      </c>
    </row>
    <row r="21" spans="1:34" x14ac:dyDescent="0.2">
      <c r="A21" s="151">
        <v>14</v>
      </c>
      <c r="B21" s="307" t="s">
        <v>336</v>
      </c>
      <c r="C21" s="177" t="s">
        <v>337</v>
      </c>
      <c r="D21" s="177" t="s">
        <v>385</v>
      </c>
      <c r="E21" s="300">
        <f t="shared" ref="E21:E27" si="4">SUM(G21:I21,L21:N21,Q21:S21,V21:X21)</f>
        <v>2</v>
      </c>
      <c r="F21" s="301">
        <f t="shared" ref="F21:F27" si="5">SUM(K21,P21,U21,Z21)</f>
        <v>5</v>
      </c>
      <c r="G21" s="278"/>
      <c r="H21" s="175"/>
      <c r="I21" s="175"/>
      <c r="J21" s="175"/>
      <c r="K21" s="281"/>
      <c r="L21" s="180"/>
      <c r="M21" s="141"/>
      <c r="N21" s="141"/>
      <c r="O21" s="141"/>
      <c r="P21" s="185"/>
      <c r="Q21" s="182">
        <v>1</v>
      </c>
      <c r="R21" s="141">
        <v>0</v>
      </c>
      <c r="S21" s="141">
        <v>1</v>
      </c>
      <c r="T21" s="141" t="s">
        <v>18</v>
      </c>
      <c r="U21" s="185">
        <v>5</v>
      </c>
      <c r="V21" s="182"/>
      <c r="W21" s="141"/>
      <c r="X21" s="141"/>
      <c r="Y21" s="141"/>
      <c r="Z21" s="142"/>
      <c r="AB21" s="161">
        <f>A16</f>
        <v>10</v>
      </c>
      <c r="AC21" s="286" t="str">
        <f>B16</f>
        <v>NMXDE1HMEF</v>
      </c>
      <c r="AD21" s="158"/>
      <c r="AE21" s="160"/>
      <c r="AF21" s="3" t="s">
        <v>311</v>
      </c>
      <c r="AG21" s="3" t="s">
        <v>338</v>
      </c>
      <c r="AH21" s="3" t="s">
        <v>335</v>
      </c>
    </row>
    <row r="22" spans="1:34" ht="11.25" customHeight="1" x14ac:dyDescent="0.2">
      <c r="A22" s="151">
        <v>15</v>
      </c>
      <c r="B22" s="307" t="s">
        <v>339</v>
      </c>
      <c r="C22" s="177" t="s">
        <v>340</v>
      </c>
      <c r="D22" s="177" t="s">
        <v>388</v>
      </c>
      <c r="E22" s="300">
        <f t="shared" si="4"/>
        <v>2</v>
      </c>
      <c r="F22" s="301">
        <f t="shared" si="5"/>
        <v>4</v>
      </c>
      <c r="G22" s="182"/>
      <c r="H22" s="141"/>
      <c r="I22" s="141"/>
      <c r="J22" s="141"/>
      <c r="K22" s="142"/>
      <c r="L22" s="182"/>
      <c r="M22" s="141"/>
      <c r="N22" s="141"/>
      <c r="O22" s="141"/>
      <c r="P22" s="185"/>
      <c r="Q22" s="182">
        <v>1</v>
      </c>
      <c r="R22" s="141">
        <v>0</v>
      </c>
      <c r="S22" s="141">
        <v>1</v>
      </c>
      <c r="T22" s="141" t="s">
        <v>18</v>
      </c>
      <c r="U22" s="185">
        <v>4</v>
      </c>
      <c r="V22" s="278"/>
      <c r="W22" s="175"/>
      <c r="X22" s="175"/>
      <c r="Y22" s="175"/>
      <c r="Z22" s="281"/>
      <c r="AB22" s="161">
        <f>A10</f>
        <v>5</v>
      </c>
      <c r="AC22" s="286" t="str">
        <f>B10</f>
        <v>NMXVS1HMEF</v>
      </c>
      <c r="AD22" s="158"/>
      <c r="AE22" s="160"/>
      <c r="AF22" s="3" t="s">
        <v>311</v>
      </c>
      <c r="AG22" s="3" t="s">
        <v>341</v>
      </c>
      <c r="AH22" s="3" t="s">
        <v>335</v>
      </c>
    </row>
    <row r="23" spans="1:34" x14ac:dyDescent="0.2">
      <c r="A23" s="151">
        <v>16</v>
      </c>
      <c r="B23" s="345" t="s">
        <v>342</v>
      </c>
      <c r="C23" s="177" t="s">
        <v>343</v>
      </c>
      <c r="D23" s="177" t="s">
        <v>389</v>
      </c>
      <c r="E23" s="300">
        <f t="shared" si="4"/>
        <v>2</v>
      </c>
      <c r="F23" s="301">
        <f t="shared" si="5"/>
        <v>5</v>
      </c>
      <c r="G23" s="182"/>
      <c r="H23" s="141"/>
      <c r="I23" s="141"/>
      <c r="J23" s="141"/>
      <c r="K23" s="142"/>
      <c r="L23" s="182"/>
      <c r="M23" s="141"/>
      <c r="N23" s="141"/>
      <c r="O23" s="141"/>
      <c r="P23" s="185"/>
      <c r="Q23" s="182"/>
      <c r="R23" s="141"/>
      <c r="S23" s="141"/>
      <c r="T23" s="141"/>
      <c r="U23" s="185"/>
      <c r="V23" s="182">
        <v>1</v>
      </c>
      <c r="W23" s="141">
        <v>0</v>
      </c>
      <c r="X23" s="141">
        <v>1</v>
      </c>
      <c r="Y23" s="141" t="s">
        <v>18</v>
      </c>
      <c r="Z23" s="185">
        <v>5</v>
      </c>
      <c r="AB23" s="161">
        <f>A16</f>
        <v>10</v>
      </c>
      <c r="AC23" s="286" t="str">
        <f>B16</f>
        <v>NMXDE1HMEF</v>
      </c>
      <c r="AD23" s="158"/>
      <c r="AE23" s="160"/>
      <c r="AF23" s="3" t="s">
        <v>311</v>
      </c>
      <c r="AG23" s="3" t="s">
        <v>344</v>
      </c>
      <c r="AH23" s="3" t="s">
        <v>335</v>
      </c>
    </row>
    <row r="24" spans="1:34" x14ac:dyDescent="0.2">
      <c r="A24" s="151">
        <v>17</v>
      </c>
      <c r="B24" s="307" t="s">
        <v>345</v>
      </c>
      <c r="C24" s="177" t="s">
        <v>346</v>
      </c>
      <c r="D24" s="177" t="s">
        <v>386</v>
      </c>
      <c r="E24" s="300">
        <f t="shared" si="4"/>
        <v>2</v>
      </c>
      <c r="F24" s="301">
        <f t="shared" si="5"/>
        <v>6</v>
      </c>
      <c r="G24" s="182"/>
      <c r="H24" s="141"/>
      <c r="I24" s="141"/>
      <c r="J24" s="141"/>
      <c r="K24" s="142"/>
      <c r="L24" s="180"/>
      <c r="M24" s="141"/>
      <c r="N24" s="141"/>
      <c r="O24" s="141"/>
      <c r="P24" s="185"/>
      <c r="Q24" s="182">
        <v>1</v>
      </c>
      <c r="R24" s="141">
        <v>0</v>
      </c>
      <c r="S24" s="141">
        <v>1</v>
      </c>
      <c r="T24" s="141" t="s">
        <v>18</v>
      </c>
      <c r="U24" s="185">
        <v>6</v>
      </c>
      <c r="V24" s="187"/>
      <c r="W24" s="141"/>
      <c r="X24" s="172"/>
      <c r="Y24" s="141"/>
      <c r="Z24" s="142"/>
      <c r="AB24" s="161">
        <f>A16</f>
        <v>10</v>
      </c>
      <c r="AC24" s="286" t="str">
        <f>B16</f>
        <v>NMXDE1HMEF</v>
      </c>
      <c r="AD24" s="158"/>
      <c r="AE24" s="160"/>
      <c r="AH24" s="3"/>
    </row>
    <row r="25" spans="1:34" x14ac:dyDescent="0.2">
      <c r="A25" s="151">
        <v>18</v>
      </c>
      <c r="B25" s="307" t="s">
        <v>347</v>
      </c>
      <c r="C25" s="177" t="s">
        <v>348</v>
      </c>
      <c r="D25" s="177" t="s">
        <v>390</v>
      </c>
      <c r="E25" s="300">
        <f t="shared" si="4"/>
        <v>2</v>
      </c>
      <c r="F25" s="301">
        <f t="shared" si="5"/>
        <v>5</v>
      </c>
      <c r="G25" s="182"/>
      <c r="H25" s="141"/>
      <c r="I25" s="141"/>
      <c r="J25" s="141"/>
      <c r="K25" s="142"/>
      <c r="L25" s="180"/>
      <c r="M25" s="141"/>
      <c r="N25" s="141"/>
      <c r="O25" s="141"/>
      <c r="P25" s="185"/>
      <c r="Q25" s="182"/>
      <c r="R25" s="141"/>
      <c r="S25" s="141"/>
      <c r="T25" s="141"/>
      <c r="U25" s="185"/>
      <c r="V25" s="187">
        <v>1</v>
      </c>
      <c r="W25" s="141">
        <v>0</v>
      </c>
      <c r="X25" s="172">
        <v>1</v>
      </c>
      <c r="Y25" s="141" t="s">
        <v>18</v>
      </c>
      <c r="Z25" s="142">
        <v>5</v>
      </c>
      <c r="AB25" s="161">
        <f>A7</f>
        <v>2</v>
      </c>
      <c r="AC25" s="286" t="str">
        <f>B7</f>
        <v>NMXAS1HMEF</v>
      </c>
      <c r="AD25" s="158"/>
      <c r="AE25" s="160"/>
      <c r="AH25" s="3"/>
    </row>
    <row r="26" spans="1:34" x14ac:dyDescent="0.2">
      <c r="A26" s="151">
        <v>19</v>
      </c>
      <c r="B26" s="307" t="s">
        <v>349</v>
      </c>
      <c r="C26" s="177" t="s">
        <v>350</v>
      </c>
      <c r="D26" s="177" t="s">
        <v>386</v>
      </c>
      <c r="E26" s="300">
        <f t="shared" si="4"/>
        <v>1.5</v>
      </c>
      <c r="F26" s="301">
        <f t="shared" si="5"/>
        <v>4</v>
      </c>
      <c r="G26" s="182"/>
      <c r="H26" s="141"/>
      <c r="I26" s="141"/>
      <c r="J26" s="141"/>
      <c r="K26" s="142"/>
      <c r="L26" s="180"/>
      <c r="M26" s="141"/>
      <c r="N26" s="141"/>
      <c r="O26" s="141"/>
      <c r="P26" s="185"/>
      <c r="Q26" s="182"/>
      <c r="R26" s="141"/>
      <c r="S26" s="141"/>
      <c r="T26" s="141"/>
      <c r="U26" s="185"/>
      <c r="V26" s="187">
        <v>1.5</v>
      </c>
      <c r="W26" s="141">
        <v>0</v>
      </c>
      <c r="X26" s="172">
        <v>0</v>
      </c>
      <c r="Y26" s="141" t="s">
        <v>18</v>
      </c>
      <c r="Z26" s="142">
        <v>4</v>
      </c>
      <c r="AB26" s="161">
        <f>A6</f>
        <v>1</v>
      </c>
      <c r="AC26" s="286" t="str">
        <f>B6</f>
        <v>NMXLA1HMEF</v>
      </c>
      <c r="AD26" s="158"/>
      <c r="AE26" s="160"/>
      <c r="AH26" s="3"/>
    </row>
    <row r="27" spans="1:34" x14ac:dyDescent="0.2">
      <c r="A27" s="151">
        <v>20</v>
      </c>
      <c r="B27" s="307" t="s">
        <v>351</v>
      </c>
      <c r="C27" s="177" t="s">
        <v>352</v>
      </c>
      <c r="D27" s="177" t="s">
        <v>391</v>
      </c>
      <c r="E27" s="300">
        <f t="shared" si="4"/>
        <v>2</v>
      </c>
      <c r="F27" s="301">
        <f t="shared" si="5"/>
        <v>5</v>
      </c>
      <c r="G27" s="182"/>
      <c r="H27" s="141"/>
      <c r="I27" s="141"/>
      <c r="J27" s="141"/>
      <c r="K27" s="142"/>
      <c r="L27" s="180"/>
      <c r="M27" s="141"/>
      <c r="N27" s="141"/>
      <c r="O27" s="141"/>
      <c r="P27" s="185"/>
      <c r="Q27" s="182">
        <v>1</v>
      </c>
      <c r="R27" s="141">
        <v>0</v>
      </c>
      <c r="S27" s="141">
        <v>1</v>
      </c>
      <c r="T27" s="141" t="s">
        <v>294</v>
      </c>
      <c r="U27" s="185">
        <v>5</v>
      </c>
      <c r="V27" s="187"/>
      <c r="W27" s="141"/>
      <c r="X27" s="172"/>
      <c r="Y27" s="141"/>
      <c r="Z27" s="142"/>
      <c r="AB27" s="161">
        <f>A6</f>
        <v>1</v>
      </c>
      <c r="AC27" s="286" t="str">
        <f>B6</f>
        <v>NMXLA1HMEF</v>
      </c>
      <c r="AD27" s="158"/>
      <c r="AE27" s="160"/>
      <c r="AF27" s="3" t="s">
        <v>311</v>
      </c>
      <c r="AG27" s="3" t="s">
        <v>353</v>
      </c>
      <c r="AH27" s="3" t="s">
        <v>335</v>
      </c>
    </row>
    <row r="28" spans="1:34" ht="9.75" customHeight="1" x14ac:dyDescent="0.2">
      <c r="A28" s="151"/>
      <c r="B28" s="162"/>
      <c r="C28" s="277" t="s">
        <v>354</v>
      </c>
      <c r="D28" s="268"/>
      <c r="E28" s="332">
        <f>SUM(E29:E30)</f>
        <v>1</v>
      </c>
      <c r="F28" s="333">
        <f>SUM(F29:F30)</f>
        <v>2</v>
      </c>
      <c r="G28" s="329">
        <f>G29+G30</f>
        <v>0</v>
      </c>
      <c r="H28" s="330">
        <f t="shared" ref="H28:P28" si="6">H29+H30</f>
        <v>0.5</v>
      </c>
      <c r="I28" s="330">
        <f t="shared" si="6"/>
        <v>0</v>
      </c>
      <c r="J28" s="330"/>
      <c r="K28" s="331">
        <f t="shared" si="6"/>
        <v>1</v>
      </c>
      <c r="L28" s="329">
        <f t="shared" si="6"/>
        <v>0</v>
      </c>
      <c r="M28" s="330">
        <f t="shared" si="6"/>
        <v>0.5</v>
      </c>
      <c r="N28" s="330">
        <f t="shared" si="6"/>
        <v>0</v>
      </c>
      <c r="O28" s="330"/>
      <c r="P28" s="331">
        <f t="shared" si="6"/>
        <v>1</v>
      </c>
      <c r="Q28" s="269"/>
      <c r="R28" s="270"/>
      <c r="S28" s="270"/>
      <c r="T28" s="270"/>
      <c r="U28" s="272"/>
      <c r="V28" s="269"/>
      <c r="W28" s="270"/>
      <c r="X28" s="270"/>
      <c r="Y28" s="270"/>
      <c r="Z28" s="271"/>
      <c r="AA28" s="273"/>
      <c r="AB28" s="274"/>
      <c r="AC28" s="275"/>
      <c r="AD28" s="275"/>
      <c r="AE28" s="276"/>
      <c r="AH28" s="3"/>
    </row>
    <row r="29" spans="1:34" x14ac:dyDescent="0.2">
      <c r="A29" s="151">
        <v>21</v>
      </c>
      <c r="B29" s="307" t="s">
        <v>355</v>
      </c>
      <c r="C29" s="177" t="s">
        <v>356</v>
      </c>
      <c r="D29" s="177" t="s">
        <v>357</v>
      </c>
      <c r="E29" s="300">
        <f>SUM(G29:I29,L29:N29,Q29:S29,V29:X29)</f>
        <v>0.5</v>
      </c>
      <c r="F29" s="301">
        <f>SUM(K29,P29,U29,Z29)</f>
        <v>1</v>
      </c>
      <c r="G29" s="278">
        <v>0</v>
      </c>
      <c r="H29" s="141">
        <v>0.5</v>
      </c>
      <c r="I29" s="141">
        <v>0</v>
      </c>
      <c r="J29" s="141" t="s">
        <v>358</v>
      </c>
      <c r="K29" s="142">
        <v>1</v>
      </c>
      <c r="L29" s="180"/>
      <c r="M29" s="141"/>
      <c r="N29" s="141"/>
      <c r="O29" s="141"/>
      <c r="P29" s="185"/>
      <c r="Q29" s="182"/>
      <c r="R29" s="141"/>
      <c r="S29" s="141"/>
      <c r="T29" s="141"/>
      <c r="U29" s="185"/>
      <c r="V29" s="182"/>
      <c r="W29" s="141"/>
      <c r="X29" s="141"/>
      <c r="Y29" s="141"/>
      <c r="Z29" s="142"/>
      <c r="AB29" s="161"/>
      <c r="AC29" s="158"/>
      <c r="AD29" s="158"/>
      <c r="AE29" s="160"/>
      <c r="AH29" s="3"/>
    </row>
    <row r="30" spans="1:34" x14ac:dyDescent="0.2">
      <c r="A30" s="151">
        <v>22</v>
      </c>
      <c r="B30" s="307" t="s">
        <v>359</v>
      </c>
      <c r="C30" s="177" t="s">
        <v>360</v>
      </c>
      <c r="D30" s="177" t="s">
        <v>357</v>
      </c>
      <c r="E30" s="300">
        <f>SUM(G30:I30,L30:N30,Q30:S30,V30:X30)</f>
        <v>0.5</v>
      </c>
      <c r="F30" s="301">
        <f>SUM(K30,P30,U30,Z30)</f>
        <v>1</v>
      </c>
      <c r="G30" s="182"/>
      <c r="H30" s="141"/>
      <c r="I30" s="141"/>
      <c r="J30" s="141"/>
      <c r="K30" s="142"/>
      <c r="L30" s="180">
        <v>0</v>
      </c>
      <c r="M30" s="141">
        <v>0.5</v>
      </c>
      <c r="N30" s="141">
        <v>0</v>
      </c>
      <c r="O30" s="141" t="s">
        <v>358</v>
      </c>
      <c r="P30" s="185">
        <v>1</v>
      </c>
      <c r="Q30" s="182"/>
      <c r="R30" s="141"/>
      <c r="S30" s="141"/>
      <c r="T30" s="141"/>
      <c r="U30" s="185"/>
      <c r="V30" s="182"/>
      <c r="W30" s="141"/>
      <c r="X30" s="141"/>
      <c r="Y30" s="141"/>
      <c r="Z30" s="142"/>
      <c r="AB30" s="161"/>
      <c r="AC30" s="158"/>
      <c r="AD30" s="158"/>
      <c r="AE30" s="160"/>
      <c r="AH30" s="3"/>
    </row>
    <row r="31" spans="1:34" ht="9.75" customHeight="1" x14ac:dyDescent="0.2">
      <c r="A31" s="151"/>
      <c r="B31" s="307" t="s">
        <v>361</v>
      </c>
      <c r="C31" s="240" t="s">
        <v>277</v>
      </c>
      <c r="D31" s="240"/>
      <c r="E31" s="246">
        <f>SUM(E32:E33)</f>
        <v>0</v>
      </c>
      <c r="F31" s="243">
        <f>SUM(F32:F33)</f>
        <v>20</v>
      </c>
      <c r="G31" s="241"/>
      <c r="H31" s="242"/>
      <c r="I31" s="242"/>
      <c r="J31" s="242"/>
      <c r="K31" s="243"/>
      <c r="L31" s="244"/>
      <c r="M31" s="242"/>
      <c r="N31" s="242"/>
      <c r="O31" s="242"/>
      <c r="P31" s="245"/>
      <c r="Q31" s="246"/>
      <c r="R31" s="242"/>
      <c r="S31" s="242"/>
      <c r="T31" s="242"/>
      <c r="U31" s="245">
        <f>U32</f>
        <v>10</v>
      </c>
      <c r="V31" s="246"/>
      <c r="W31" s="242"/>
      <c r="X31" s="242"/>
      <c r="Y31" s="242"/>
      <c r="Z31" s="243">
        <f>Z33</f>
        <v>10</v>
      </c>
      <c r="AA31" s="247"/>
      <c r="AB31" s="248"/>
      <c r="AC31" s="249"/>
      <c r="AD31" s="250"/>
      <c r="AE31" s="251"/>
      <c r="AH31" s="3"/>
    </row>
    <row r="32" spans="1:34" x14ac:dyDescent="0.2">
      <c r="A32" s="151">
        <v>23</v>
      </c>
      <c r="B32" s="307" t="s">
        <v>362</v>
      </c>
      <c r="C32" s="177" t="s">
        <v>363</v>
      </c>
      <c r="D32" s="177" t="s">
        <v>392</v>
      </c>
      <c r="E32" s="300">
        <f>SUM(G32:I32,L32:N32,Q32:S32,V32:X32)</f>
        <v>0</v>
      </c>
      <c r="F32" s="301">
        <f>SUM(K32,P32,U32,Z32)</f>
        <v>10</v>
      </c>
      <c r="G32" s="182"/>
      <c r="H32" s="141"/>
      <c r="I32" s="141"/>
      <c r="J32" s="141"/>
      <c r="K32" s="142"/>
      <c r="L32" s="180"/>
      <c r="M32" s="141"/>
      <c r="N32" s="141"/>
      <c r="O32" s="141"/>
      <c r="P32" s="185"/>
      <c r="Q32" s="182">
        <v>0</v>
      </c>
      <c r="R32" s="141">
        <v>0</v>
      </c>
      <c r="S32" s="141">
        <v>0</v>
      </c>
      <c r="T32" s="141" t="s">
        <v>294</v>
      </c>
      <c r="U32" s="185">
        <v>10</v>
      </c>
      <c r="V32" s="201"/>
      <c r="W32" s="176"/>
      <c r="X32" s="176"/>
      <c r="Y32" s="141"/>
      <c r="Z32" s="142"/>
      <c r="AB32" s="161"/>
      <c r="AC32" s="158"/>
      <c r="AD32" s="158"/>
      <c r="AE32" s="160"/>
      <c r="AH32" s="3"/>
    </row>
    <row r="33" spans="1:34" x14ac:dyDescent="0.2">
      <c r="A33" s="151">
        <v>24</v>
      </c>
      <c r="B33" s="307" t="s">
        <v>364</v>
      </c>
      <c r="C33" s="177" t="s">
        <v>365</v>
      </c>
      <c r="D33" s="177" t="s">
        <v>392</v>
      </c>
      <c r="E33" s="300">
        <f>SUM(G33:I33,L33:N33,Q33:S33,V33:X33)</f>
        <v>0</v>
      </c>
      <c r="F33" s="301">
        <f>SUM(K33,P33,U33,Z33)</f>
        <v>10</v>
      </c>
      <c r="G33" s="182"/>
      <c r="H33" s="141"/>
      <c r="I33" s="141"/>
      <c r="J33" s="141"/>
      <c r="K33" s="142"/>
      <c r="L33" s="180"/>
      <c r="M33" s="141"/>
      <c r="N33" s="141"/>
      <c r="O33" s="141"/>
      <c r="P33" s="185"/>
      <c r="Q33" s="182"/>
      <c r="R33" s="141"/>
      <c r="S33" s="141"/>
      <c r="T33" s="141"/>
      <c r="U33" s="185"/>
      <c r="V33" s="201">
        <v>0</v>
      </c>
      <c r="W33" s="176">
        <v>0</v>
      </c>
      <c r="X33" s="176">
        <v>0</v>
      </c>
      <c r="Y33" s="141" t="s">
        <v>294</v>
      </c>
      <c r="Z33" s="142">
        <v>10</v>
      </c>
      <c r="AB33" s="161">
        <f>A32</f>
        <v>23</v>
      </c>
      <c r="AC33" s="286" t="str">
        <f>B32</f>
        <v>NDDDA1HMEF</v>
      </c>
      <c r="AD33" s="158"/>
      <c r="AE33" s="160"/>
      <c r="AH33" s="3"/>
    </row>
    <row r="34" spans="1:34" ht="11.1" customHeight="1" x14ac:dyDescent="0.2">
      <c r="A34" s="151"/>
      <c r="B34" s="162"/>
      <c r="C34" s="309" t="s">
        <v>366</v>
      </c>
      <c r="D34" s="309"/>
      <c r="E34" s="310">
        <f>E35</f>
        <v>0.5</v>
      </c>
      <c r="F34" s="311">
        <f>F35</f>
        <v>0</v>
      </c>
      <c r="G34" s="310">
        <v>0</v>
      </c>
      <c r="H34" s="312">
        <v>0.5</v>
      </c>
      <c r="I34" s="312">
        <v>0</v>
      </c>
      <c r="J34" s="312"/>
      <c r="K34" s="311">
        <v>0</v>
      </c>
      <c r="L34" s="313"/>
      <c r="M34" s="312"/>
      <c r="N34" s="312"/>
      <c r="O34" s="312"/>
      <c r="P34" s="314"/>
      <c r="Q34" s="310"/>
      <c r="R34" s="312"/>
      <c r="S34" s="312"/>
      <c r="T34" s="312"/>
      <c r="U34" s="314"/>
      <c r="V34" s="310"/>
      <c r="W34" s="312"/>
      <c r="X34" s="312"/>
      <c r="Y34" s="312"/>
      <c r="Z34" s="311"/>
      <c r="AA34" s="315">
        <v>0</v>
      </c>
      <c r="AB34" s="316"/>
      <c r="AC34" s="317"/>
      <c r="AD34" s="318"/>
      <c r="AE34" s="319"/>
      <c r="AH34" s="3"/>
    </row>
    <row r="35" spans="1:34" ht="11.1" customHeight="1" x14ac:dyDescent="0.2">
      <c r="A35" s="151">
        <v>25</v>
      </c>
      <c r="B35" s="307" t="s">
        <v>377</v>
      </c>
      <c r="C35" s="177" t="s">
        <v>367</v>
      </c>
      <c r="D35" s="177" t="s">
        <v>376</v>
      </c>
      <c r="E35" s="300">
        <f>SUM(G35:I35,L35:N35,Q35:S35,V35:X35)</f>
        <v>0.5</v>
      </c>
      <c r="F35" s="301">
        <f>SUM(K35,P35,U35,Z35)</f>
        <v>0</v>
      </c>
      <c r="G35" s="182">
        <v>0</v>
      </c>
      <c r="H35" s="141">
        <v>0.5</v>
      </c>
      <c r="I35" s="141">
        <v>0</v>
      </c>
      <c r="J35" s="141" t="s">
        <v>368</v>
      </c>
      <c r="K35" s="142">
        <v>0</v>
      </c>
      <c r="L35" s="180"/>
      <c r="M35" s="141"/>
      <c r="N35" s="141"/>
      <c r="O35" s="141"/>
      <c r="P35" s="185"/>
      <c r="Q35" s="182"/>
      <c r="R35" s="141"/>
      <c r="S35" s="141"/>
      <c r="T35" s="141"/>
      <c r="U35" s="185"/>
      <c r="V35" s="201"/>
      <c r="W35" s="176"/>
      <c r="X35" s="176"/>
      <c r="Y35" s="141"/>
      <c r="Z35" s="142"/>
      <c r="AB35" s="161"/>
      <c r="AC35" s="158"/>
      <c r="AD35" s="158"/>
      <c r="AE35" s="160"/>
      <c r="AH35" s="3"/>
    </row>
    <row r="36" spans="1:34" x14ac:dyDescent="0.2">
      <c r="A36" s="151"/>
      <c r="B36" s="162"/>
      <c r="C36" s="239" t="s">
        <v>369</v>
      </c>
      <c r="D36" s="239"/>
      <c r="E36" s="220">
        <f>SUM(E37:E38)</f>
        <v>4</v>
      </c>
      <c r="F36" s="222">
        <f>SUM(F37:F38)</f>
        <v>10</v>
      </c>
      <c r="G36" s="220"/>
      <c r="H36" s="221"/>
      <c r="I36" s="221"/>
      <c r="J36" s="221"/>
      <c r="K36" s="222">
        <v>5</v>
      </c>
      <c r="L36" s="223"/>
      <c r="M36" s="221"/>
      <c r="N36" s="221"/>
      <c r="O36" s="221"/>
      <c r="P36" s="224"/>
      <c r="Q36" s="220"/>
      <c r="R36" s="221"/>
      <c r="S36" s="221"/>
      <c r="T36" s="221"/>
      <c r="U36" s="224"/>
      <c r="V36" s="220"/>
      <c r="W36" s="221"/>
      <c r="X36" s="221"/>
      <c r="Y36" s="221"/>
      <c r="Z36" s="222">
        <v>5</v>
      </c>
      <c r="AA36" s="225"/>
      <c r="AB36" s="226"/>
      <c r="AC36" s="227"/>
      <c r="AD36" s="228"/>
      <c r="AE36" s="229"/>
      <c r="AH36" s="3"/>
    </row>
    <row r="37" spans="1:34" x14ac:dyDescent="0.2">
      <c r="A37" s="151">
        <v>26</v>
      </c>
      <c r="B37" s="252" t="s">
        <v>361</v>
      </c>
      <c r="C37" s="253" t="s">
        <v>370</v>
      </c>
      <c r="D37" s="253"/>
      <c r="E37" s="300">
        <f>SUM(G37:I37,L37:N37,Q37:S37,V37:X37)</f>
        <v>2</v>
      </c>
      <c r="F37" s="301">
        <f>SUM(K37,P37,U37,Z37)</f>
        <v>5</v>
      </c>
      <c r="G37" s="339">
        <v>2</v>
      </c>
      <c r="H37" s="340">
        <v>0</v>
      </c>
      <c r="I37" s="340">
        <v>0</v>
      </c>
      <c r="J37" s="340" t="s">
        <v>294</v>
      </c>
      <c r="K37" s="341">
        <v>5</v>
      </c>
      <c r="L37" s="254" t="s">
        <v>361</v>
      </c>
      <c r="M37" s="254" t="s">
        <v>361</v>
      </c>
      <c r="N37" s="254" t="s">
        <v>361</v>
      </c>
      <c r="O37" s="254" t="s">
        <v>361</v>
      </c>
      <c r="P37" s="255" t="s">
        <v>361</v>
      </c>
      <c r="Q37" s="254"/>
      <c r="R37" s="254"/>
      <c r="S37" s="254"/>
      <c r="T37" s="254"/>
      <c r="U37" s="256"/>
      <c r="V37" s="192" t="s">
        <v>361</v>
      </c>
      <c r="W37" s="199" t="s">
        <v>361</v>
      </c>
      <c r="X37" s="199" t="s">
        <v>361</v>
      </c>
      <c r="Y37" s="199" t="s">
        <v>361</v>
      </c>
      <c r="Z37" s="257" t="s">
        <v>361</v>
      </c>
      <c r="AA37" s="144" t="s">
        <v>361</v>
      </c>
      <c r="AB37" s="258" t="s">
        <v>361</v>
      </c>
      <c r="AC37" s="259" t="s">
        <v>361</v>
      </c>
      <c r="AD37" s="336" t="s">
        <v>361</v>
      </c>
      <c r="AE37" s="337"/>
      <c r="AF37" s="3" t="s">
        <v>311</v>
      </c>
      <c r="AG37" s="3" t="s">
        <v>296</v>
      </c>
      <c r="AH37" s="3" t="s">
        <v>371</v>
      </c>
    </row>
    <row r="38" spans="1:34" x14ac:dyDescent="0.2">
      <c r="A38" s="151">
        <v>27</v>
      </c>
      <c r="B38" s="261" t="s">
        <v>361</v>
      </c>
      <c r="C38" s="253" t="s">
        <v>372</v>
      </c>
      <c r="D38" s="262"/>
      <c r="E38" s="300">
        <f>SUM(G38:I38,L38:N38,Q38:S38,V38:X38)</f>
        <v>2</v>
      </c>
      <c r="F38" s="301">
        <f>SUM(K38,P38,U38,Z38)</f>
        <v>5</v>
      </c>
      <c r="G38" s="260"/>
      <c r="H38" s="263"/>
      <c r="I38" s="263"/>
      <c r="J38" s="263"/>
      <c r="K38" s="264"/>
      <c r="L38" s="263" t="s">
        <v>361</v>
      </c>
      <c r="M38" s="263" t="s">
        <v>361</v>
      </c>
      <c r="N38" s="263" t="s">
        <v>361</v>
      </c>
      <c r="O38" s="263" t="s">
        <v>361</v>
      </c>
      <c r="P38" s="264" t="s">
        <v>361</v>
      </c>
      <c r="Q38" s="263"/>
      <c r="R38" s="263"/>
      <c r="S38" s="263"/>
      <c r="T38" s="263"/>
      <c r="U38" s="261"/>
      <c r="V38" s="164">
        <v>2</v>
      </c>
      <c r="W38" s="342">
        <v>0</v>
      </c>
      <c r="X38" s="342">
        <v>0</v>
      </c>
      <c r="Y38" s="342" t="s">
        <v>294</v>
      </c>
      <c r="Z38" s="343">
        <v>5</v>
      </c>
      <c r="AA38" s="265" t="s">
        <v>361</v>
      </c>
      <c r="AB38" s="266" t="s">
        <v>361</v>
      </c>
      <c r="AC38" s="267" t="s">
        <v>361</v>
      </c>
      <c r="AD38" s="338" t="s">
        <v>361</v>
      </c>
      <c r="AE38" s="337"/>
      <c r="AF38" s="3" t="s">
        <v>311</v>
      </c>
      <c r="AG38" s="3" t="s">
        <v>344</v>
      </c>
      <c r="AH38" s="3" t="s">
        <v>371</v>
      </c>
    </row>
    <row r="39" spans="1:34" x14ac:dyDescent="0.2"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H39" s="3"/>
    </row>
    <row r="40" spans="1:34" x14ac:dyDescent="0.2"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H40" s="3"/>
    </row>
    <row r="41" spans="1:34" x14ac:dyDescent="0.2">
      <c r="C41" s="145" t="s">
        <v>373</v>
      </c>
      <c r="D41" s="193"/>
      <c r="E41" s="191"/>
      <c r="F41" s="193"/>
      <c r="G41" s="191"/>
      <c r="H41" s="137"/>
      <c r="I41" s="137"/>
      <c r="J41" s="137">
        <f>SUM(J42:J43)</f>
        <v>6</v>
      </c>
      <c r="K41" s="138"/>
      <c r="L41" s="191"/>
      <c r="M41" s="137"/>
      <c r="N41" s="137"/>
      <c r="O41" s="137">
        <f>SUM(O42:O43)</f>
        <v>7</v>
      </c>
      <c r="P41" s="138"/>
      <c r="Q41" s="197"/>
      <c r="R41" s="137"/>
      <c r="S41" s="137"/>
      <c r="T41" s="137">
        <f>SUM(T42:T43)</f>
        <v>4</v>
      </c>
      <c r="U41" s="190"/>
      <c r="V41" s="191"/>
      <c r="W41" s="137"/>
      <c r="X41" s="137"/>
      <c r="Y41" s="137">
        <f>SUM(Y42:Y43)</f>
        <v>3</v>
      </c>
      <c r="Z41" s="138"/>
      <c r="AH41" s="3"/>
    </row>
    <row r="42" spans="1:34" x14ac:dyDescent="0.2">
      <c r="C42" s="173" t="s">
        <v>374</v>
      </c>
      <c r="D42" s="194"/>
      <c r="E42" s="151"/>
      <c r="F42" s="194"/>
      <c r="G42" s="151"/>
      <c r="H42" s="146"/>
      <c r="I42" s="146"/>
      <c r="J42" s="146">
        <f>COUNTIF(J6:J18,"v")</f>
        <v>3</v>
      </c>
      <c r="K42" s="147"/>
      <c r="L42" s="151"/>
      <c r="M42" s="146"/>
      <c r="N42" s="146"/>
      <c r="O42" s="146">
        <f>COUNTIF(O6:O27,"v")</f>
        <v>7</v>
      </c>
      <c r="P42" s="147"/>
      <c r="Q42" s="198"/>
      <c r="R42" s="146"/>
      <c r="S42" s="146"/>
      <c r="T42" s="146">
        <f>COUNTIF(T6:T27,"v")</f>
        <v>3</v>
      </c>
      <c r="U42" s="162"/>
      <c r="V42" s="151"/>
      <c r="W42" s="146"/>
      <c r="X42" s="146"/>
      <c r="Y42" s="146">
        <f>COUNTIF(Y6:Y27,"v")</f>
        <v>3</v>
      </c>
      <c r="Z42" s="147"/>
      <c r="AH42" s="3"/>
    </row>
    <row r="43" spans="1:34" x14ac:dyDescent="0.2">
      <c r="C43" s="173" t="s">
        <v>375</v>
      </c>
      <c r="D43" s="194"/>
      <c r="E43" s="151"/>
      <c r="F43" s="194"/>
      <c r="G43" s="151"/>
      <c r="H43" s="146"/>
      <c r="I43" s="146"/>
      <c r="J43" s="146">
        <f>COUNTIF(J6:J18,"é")</f>
        <v>3</v>
      </c>
      <c r="K43" s="147"/>
      <c r="L43" s="151"/>
      <c r="M43" s="146"/>
      <c r="N43" s="146"/>
      <c r="O43" s="146">
        <f>COUNTIF(O6:O27,"é")</f>
        <v>0</v>
      </c>
      <c r="P43" s="147"/>
      <c r="Q43" s="198"/>
      <c r="R43" s="146"/>
      <c r="S43" s="146"/>
      <c r="T43" s="146">
        <f>COUNTIF(T6:T27,"é")</f>
        <v>1</v>
      </c>
      <c r="U43" s="162"/>
      <c r="V43" s="151"/>
      <c r="W43" s="146"/>
      <c r="X43" s="146"/>
      <c r="Y43" s="146">
        <f>COUNTIF(Y6:Y27,"é")</f>
        <v>0</v>
      </c>
      <c r="Z43" s="147"/>
      <c r="AH43" s="3"/>
    </row>
    <row r="44" spans="1:34" x14ac:dyDescent="0.2">
      <c r="C44" s="144"/>
      <c r="D44" s="195"/>
      <c r="E44" s="292"/>
      <c r="F44" s="299"/>
      <c r="G44" s="292"/>
      <c r="H44" s="293"/>
      <c r="I44" s="293"/>
      <c r="J44" s="293"/>
      <c r="K44" s="294"/>
      <c r="L44" s="292"/>
      <c r="M44" s="293"/>
      <c r="N44" s="293"/>
      <c r="O44" s="293"/>
      <c r="P44" s="294"/>
      <c r="Q44" s="295"/>
      <c r="R44" s="293"/>
      <c r="S44" s="293"/>
      <c r="T44" s="293"/>
      <c r="U44" s="296"/>
      <c r="V44" s="292"/>
      <c r="W44" s="293"/>
      <c r="X44" s="293"/>
      <c r="Y44" s="293"/>
      <c r="Z44" s="294"/>
      <c r="AH44" s="3"/>
    </row>
    <row r="45" spans="1:34" x14ac:dyDescent="0.2">
      <c r="C45" s="188" t="s">
        <v>28</v>
      </c>
      <c r="D45" s="196"/>
      <c r="E45" s="305">
        <f>SUM(E5,E12,E19,E28,E31,E36)</f>
        <v>37</v>
      </c>
      <c r="F45" s="304">
        <f>SUM(F5,F12,F19,F28,F31,F36)</f>
        <v>120</v>
      </c>
      <c r="G45" s="287">
        <f t="shared" ref="G45:Z45" si="7">+G31+G36+G19+G12+G5+G28</f>
        <v>5</v>
      </c>
      <c r="H45" s="288">
        <f t="shared" si="7"/>
        <v>2.5</v>
      </c>
      <c r="I45" s="288">
        <f t="shared" si="7"/>
        <v>1</v>
      </c>
      <c r="J45" s="288">
        <f t="shared" si="7"/>
        <v>0</v>
      </c>
      <c r="K45" s="289">
        <f t="shared" si="7"/>
        <v>30</v>
      </c>
      <c r="L45" s="287">
        <f t="shared" si="7"/>
        <v>7.5</v>
      </c>
      <c r="M45" s="288">
        <f t="shared" si="7"/>
        <v>3.5</v>
      </c>
      <c r="N45" s="288">
        <f t="shared" si="7"/>
        <v>0</v>
      </c>
      <c r="O45" s="288">
        <f t="shared" si="7"/>
        <v>0</v>
      </c>
      <c r="P45" s="289">
        <f t="shared" si="7"/>
        <v>31</v>
      </c>
      <c r="Q45" s="290">
        <f t="shared" si="7"/>
        <v>4</v>
      </c>
      <c r="R45" s="288">
        <f t="shared" si="7"/>
        <v>0</v>
      </c>
      <c r="S45" s="288">
        <f t="shared" si="7"/>
        <v>4</v>
      </c>
      <c r="T45" s="288">
        <f t="shared" si="7"/>
        <v>0</v>
      </c>
      <c r="U45" s="291">
        <f t="shared" si="7"/>
        <v>30</v>
      </c>
      <c r="V45" s="287">
        <f t="shared" si="7"/>
        <v>3.5</v>
      </c>
      <c r="W45" s="288">
        <f t="shared" si="7"/>
        <v>0</v>
      </c>
      <c r="X45" s="288">
        <f t="shared" si="7"/>
        <v>2</v>
      </c>
      <c r="Y45" s="288">
        <f t="shared" si="7"/>
        <v>0</v>
      </c>
      <c r="Z45" s="289">
        <f t="shared" si="7"/>
        <v>29</v>
      </c>
      <c r="AH45" s="3"/>
    </row>
    <row r="46" spans="1:34" x14ac:dyDescent="0.2">
      <c r="AH46" s="3"/>
    </row>
    <row r="47" spans="1:34" ht="10.15" customHeight="1" x14ac:dyDescent="0.2">
      <c r="A47" s="370"/>
      <c r="B47" s="370"/>
      <c r="C47" s="370"/>
      <c r="AH47" s="3"/>
    </row>
    <row r="48" spans="1:34" x14ac:dyDescent="0.2">
      <c r="A48" s="344" t="s">
        <v>378</v>
      </c>
      <c r="AH48" s="3"/>
    </row>
    <row r="49" spans="1:34" x14ac:dyDescent="0.2">
      <c r="A49" s="371"/>
      <c r="B49" s="371"/>
      <c r="C49" s="371"/>
      <c r="D49" s="371"/>
      <c r="AH49" s="3"/>
    </row>
    <row r="50" spans="1:34" x14ac:dyDescent="0.2">
      <c r="AH50" s="3"/>
    </row>
    <row r="51" spans="1:34" x14ac:dyDescent="0.2">
      <c r="AH51" s="3"/>
    </row>
    <row r="52" spans="1:34" x14ac:dyDescent="0.2">
      <c r="AH52" s="3"/>
    </row>
    <row r="53" spans="1:34" x14ac:dyDescent="0.2">
      <c r="AH53" s="3"/>
    </row>
    <row r="54" spans="1:34" x14ac:dyDescent="0.2">
      <c r="AH54" s="3"/>
    </row>
    <row r="55" spans="1:34" x14ac:dyDescent="0.2">
      <c r="AH55" s="3"/>
    </row>
    <row r="56" spans="1:34" x14ac:dyDescent="0.2">
      <c r="AH56" s="3"/>
    </row>
    <row r="57" spans="1:34" x14ac:dyDescent="0.2">
      <c r="AH57" s="3"/>
    </row>
    <row r="58" spans="1:34" x14ac:dyDescent="0.2">
      <c r="AH58" s="3"/>
    </row>
    <row r="59" spans="1:34" x14ac:dyDescent="0.2">
      <c r="AH59" s="3"/>
    </row>
    <row r="60" spans="1:34" x14ac:dyDescent="0.2">
      <c r="AH60" s="3"/>
    </row>
    <row r="61" spans="1:34" x14ac:dyDescent="0.2">
      <c r="AH61" s="3"/>
    </row>
    <row r="62" spans="1:34" x14ac:dyDescent="0.2">
      <c r="AH62" s="3"/>
    </row>
    <row r="63" spans="1:34" x14ac:dyDescent="0.2">
      <c r="AH63" s="3"/>
    </row>
    <row r="64" spans="1:34" ht="11.25" customHeight="1" x14ac:dyDescent="0.2">
      <c r="AH64" s="3"/>
    </row>
  </sheetData>
  <mergeCells count="18">
    <mergeCell ref="A47:C47"/>
    <mergeCell ref="A49:D49"/>
    <mergeCell ref="C3:C4"/>
    <mergeCell ref="D3:D4"/>
    <mergeCell ref="G3:K3"/>
    <mergeCell ref="F3:F4"/>
    <mergeCell ref="E3:E4"/>
    <mergeCell ref="L3:P3"/>
    <mergeCell ref="Q3:U3"/>
    <mergeCell ref="V3:Z3"/>
    <mergeCell ref="A1:AE1"/>
    <mergeCell ref="G2:Z2"/>
    <mergeCell ref="AB2:AB3"/>
    <mergeCell ref="AC2:AC3"/>
    <mergeCell ref="AD2:AD3"/>
    <mergeCell ref="AE2:AE3"/>
    <mergeCell ref="A3:A4"/>
    <mergeCell ref="B3:B4"/>
  </mergeCells>
  <pageMargins left="0.23622047244094491" right="0.31496062992125984" top="0.98425196850393704" bottom="0.98425196850393704" header="0.51181102362204722" footer="0.51181102362204722"/>
  <pageSetup paperSize="9" scale="73" fitToHeight="0" orientation="landscape" r:id="rId1"/>
  <headerFooter alignWithMargins="0"/>
  <rowBreaks count="1" manualBreakCount="1">
    <brk id="35" max="16383" man="1"/>
  </rowBreaks>
  <ignoredErrors>
    <ignoredError sqref="AB21:A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C0A96-676C-4BBA-9DA9-526369D6C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847F8A-5FC5-4152-9878-5948CB82947F}">
  <ds:schemaRefs>
    <ds:schemaRef ds:uri="e3386913-36fb-4319-ad0d-41cc24f8ebdc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89a0d6c6-d406-4ea9-8149-505dbbf7313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CA99D18-349D-4A14-A059-BFE0C59E0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 MSc esti</vt:lpstr>
      <vt:lpstr>'AlkMat MSc esti'!Nyomtatási_cím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Bacsa Dóra</cp:lastModifiedBy>
  <cp:revision/>
  <dcterms:created xsi:type="dcterms:W3CDTF">2003-09-11T11:56:33Z</dcterms:created>
  <dcterms:modified xsi:type="dcterms:W3CDTF">2025-02-07T19:06:28Z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  <property fmtid="{D5CDD505-2E9C-101B-9397-08002B2CF9AE}" pid="8" name="ContentTypeId">
    <vt:lpwstr>0x0101008441EDDF9BEE844EA56F818B1FD511E8</vt:lpwstr>
  </property>
  <property fmtid="{D5CDD505-2E9C-101B-9397-08002B2CF9AE}" pid="9" name="Order">
    <vt:r8>96800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