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KT-ra mintatantervek\új\"/>
    </mc:Choice>
  </mc:AlternateContent>
  <bookViews>
    <workbookView xWindow="-105" yWindow="0" windowWidth="26010" windowHeight="20985"/>
  </bookViews>
  <sheets>
    <sheet name="BI MSc part time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8" i="6" l="1"/>
  <c r="AC39" i="6"/>
  <c r="AC37" i="6"/>
  <c r="H39" i="6"/>
  <c r="G39" i="6"/>
  <c r="H38" i="6"/>
  <c r="G38" i="6"/>
  <c r="H37" i="6"/>
  <c r="G37" i="6"/>
  <c r="H36" i="6"/>
  <c r="G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G35" i="6" s="1"/>
  <c r="H34" i="6"/>
  <c r="G34" i="6"/>
  <c r="H33" i="6"/>
  <c r="G33" i="6"/>
  <c r="H32" i="6"/>
  <c r="G32" i="6"/>
  <c r="H31" i="6"/>
  <c r="G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29" i="6"/>
  <c r="G29" i="6"/>
  <c r="H28" i="6"/>
  <c r="G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8" i="6"/>
  <c r="G18" i="6"/>
  <c r="H17" i="6"/>
  <c r="G17" i="6"/>
  <c r="H16" i="6"/>
  <c r="G16" i="6"/>
  <c r="H15" i="6"/>
  <c r="G15" i="6"/>
  <c r="H14" i="6"/>
  <c r="G14" i="6"/>
  <c r="AB13" i="6"/>
  <c r="AA13" i="6"/>
  <c r="Z13" i="6"/>
  <c r="Y13" i="6"/>
  <c r="X13" i="6"/>
  <c r="W13" i="6"/>
  <c r="V13" i="6"/>
  <c r="V43" i="6" s="1"/>
  <c r="U13" i="6"/>
  <c r="T13" i="6"/>
  <c r="S13" i="6"/>
  <c r="R13" i="6"/>
  <c r="Q13" i="6"/>
  <c r="P13" i="6"/>
  <c r="O13" i="6"/>
  <c r="N13" i="6"/>
  <c r="M13" i="6"/>
  <c r="L13" i="6"/>
  <c r="L43" i="6" s="1"/>
  <c r="K13" i="6"/>
  <c r="J13" i="6"/>
  <c r="I13" i="6"/>
  <c r="H12" i="6"/>
  <c r="G12" i="6"/>
  <c r="H11" i="6"/>
  <c r="G11" i="6"/>
  <c r="H10" i="6"/>
  <c r="G10" i="6"/>
  <c r="H9" i="6"/>
  <c r="G9" i="6"/>
  <c r="H8" i="6"/>
  <c r="G8" i="6"/>
  <c r="H7" i="6"/>
  <c r="G7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M40" i="6" s="1"/>
  <c r="L6" i="6"/>
  <c r="K6" i="6"/>
  <c r="K40" i="6" s="1"/>
  <c r="J6" i="6"/>
  <c r="I6" i="6"/>
  <c r="O40" i="6" l="1"/>
  <c r="W40" i="6"/>
  <c r="H35" i="6"/>
  <c r="I40" i="6"/>
  <c r="H30" i="6"/>
  <c r="Z40" i="6"/>
  <c r="Y40" i="6"/>
  <c r="Q43" i="6"/>
  <c r="Q42" i="6"/>
  <c r="H27" i="6"/>
  <c r="Q40" i="6"/>
  <c r="L40" i="6"/>
  <c r="G30" i="6"/>
  <c r="J40" i="6"/>
  <c r="R40" i="6"/>
  <c r="G27" i="6"/>
  <c r="G19" i="6"/>
  <c r="U40" i="6"/>
  <c r="S40" i="6"/>
  <c r="AA40" i="6"/>
  <c r="AA43" i="6"/>
  <c r="H19" i="6"/>
  <c r="T40" i="6"/>
  <c r="AB40" i="6"/>
  <c r="V40" i="6"/>
  <c r="P40" i="6"/>
  <c r="X40" i="6"/>
  <c r="G13" i="6"/>
  <c r="H13" i="6"/>
  <c r="K44" i="6"/>
  <c r="G6" i="6"/>
  <c r="L42" i="6"/>
  <c r="V42" i="6"/>
  <c r="H6" i="6"/>
  <c r="AA42" i="6"/>
  <c r="L41" i="6"/>
  <c r="N40" i="6"/>
  <c r="Q41" i="6"/>
  <c r="V41" i="6"/>
  <c r="AA41" i="6"/>
  <c r="Q44" i="6" l="1"/>
  <c r="G40" i="6"/>
  <c r="Z44" i="6"/>
  <c r="U44" i="6"/>
  <c r="P44" i="6"/>
  <c r="H40" i="6"/>
  <c r="AA44" i="6"/>
  <c r="L44" i="6"/>
  <c r="V44" i="6"/>
</calcChain>
</file>

<file path=xl/sharedStrings.xml><?xml version="1.0" encoding="utf-8"?>
<sst xmlns="http://schemas.openxmlformats.org/spreadsheetml/2006/main" count="208" uniqueCount="124">
  <si>
    <t>MSc in Business Informatics</t>
  </si>
  <si>
    <t>Part-time</t>
  </si>
  <si>
    <t>Code</t>
  </si>
  <si>
    <t>Responsible faculty</t>
  </si>
  <si>
    <t>Course name</t>
  </si>
  <si>
    <t>Lecturer responsible</t>
  </si>
  <si>
    <t>e-learning</t>
  </si>
  <si>
    <t>semester hours</t>
  </si>
  <si>
    <t>Semesters</t>
  </si>
  <si>
    <t>Prereqiusite</t>
  </si>
  <si>
    <t>credits</t>
  </si>
  <si>
    <t>1.</t>
  </si>
  <si>
    <t>2.</t>
  </si>
  <si>
    <t>3.</t>
  </si>
  <si>
    <t>4.</t>
  </si>
  <si>
    <t>lec</t>
  </si>
  <si>
    <t>sem</t>
  </si>
  <si>
    <t>lab</t>
  </si>
  <si>
    <t>req</t>
  </si>
  <si>
    <t>cr</t>
  </si>
  <si>
    <t>A</t>
  </si>
  <si>
    <t>Natural sciences and humanities</t>
  </si>
  <si>
    <t>18-30</t>
  </si>
  <si>
    <t>NMXTS1EMLF</t>
  </si>
  <si>
    <t>Multivariate statistical methods*</t>
  </si>
  <si>
    <t>Dr. Kárász Péter</t>
  </si>
  <si>
    <t>e</t>
  </si>
  <si>
    <t>NBXUI1EMLF</t>
  </si>
  <si>
    <t>Business and informatic strategy</t>
  </si>
  <si>
    <t>Prof. Dr. Lazányi Kornélia</t>
  </si>
  <si>
    <t>GIXBE1EMLF</t>
  </si>
  <si>
    <t xml:space="preserve">G </t>
  </si>
  <si>
    <t>Business economics</t>
  </si>
  <si>
    <t>Dr. Takácsné Prof. Dr. György Katalin</t>
  </si>
  <si>
    <t>m</t>
  </si>
  <si>
    <t>GMXOK1EMLF</t>
  </si>
  <si>
    <t>Operations research*</t>
  </si>
  <si>
    <t>Dr. Nagy Viktor</t>
  </si>
  <si>
    <t>NKXVD1EMLF</t>
  </si>
  <si>
    <t>Management decision support systems</t>
  </si>
  <si>
    <t>GIXSC1EMLF</t>
  </si>
  <si>
    <t>Managerial economics, accounting and controlling</t>
  </si>
  <si>
    <t>Dr. Katona Ferenc</t>
  </si>
  <si>
    <t>B</t>
  </si>
  <si>
    <t> </t>
  </si>
  <si>
    <t>Business informatics core curriculum</t>
  </si>
  <si>
    <t>20-25</t>
  </si>
  <si>
    <t>NBXBK1EMLF</t>
  </si>
  <si>
    <t>Introduction to cybersecurity</t>
  </si>
  <si>
    <t>Dr. Póser Valéria</t>
  </si>
  <si>
    <t>GIXPP1EMLF</t>
  </si>
  <si>
    <t>Solution of programming problems</t>
  </si>
  <si>
    <t>Dr. Szikora Péter</t>
  </si>
  <si>
    <t>NKXAB1EMLF</t>
  </si>
  <si>
    <t>Database- and Big Data technologies*</t>
  </si>
  <si>
    <t>NKXHT1EMLF</t>
  </si>
  <si>
    <t>Network Technologies</t>
  </si>
  <si>
    <t>NKXSA1EMLF</t>
  </si>
  <si>
    <t>Computer architectures</t>
  </si>
  <si>
    <t>Prof. Dr. Sima Dezső</t>
  </si>
  <si>
    <t>D</t>
  </si>
  <si>
    <t>Fin Tech specialisation</t>
  </si>
  <si>
    <t>25-50</t>
  </si>
  <si>
    <t>GMXUR1EMLF</t>
  </si>
  <si>
    <t>Business intelligence systems</t>
  </si>
  <si>
    <t>Dr. habil. Tick Andrea</t>
  </si>
  <si>
    <t>NKXFIBEMLF</t>
  </si>
  <si>
    <t>Cloud-based IoT and Big Data platforms</t>
  </si>
  <si>
    <t>Dr. habil. Lovas Róbert</t>
  </si>
  <si>
    <t>NKXPT1EMLF</t>
  </si>
  <si>
    <t>Financial technologies</t>
  </si>
  <si>
    <t>Dr. Nagy Enikő</t>
  </si>
  <si>
    <t>GGXVK1EMLF</t>
  </si>
  <si>
    <t>Corporate finances and financial services</t>
  </si>
  <si>
    <t>Dr. Varga János</t>
  </si>
  <si>
    <t>NBXER1EMLF</t>
  </si>
  <si>
    <t>Billing systems</t>
  </si>
  <si>
    <t>NBXBP0EMLF</t>
  </si>
  <si>
    <t>Introduction to blockchain programming</t>
  </si>
  <si>
    <t>GIXUS1EMLF</t>
  </si>
  <si>
    <t>Business process management with simulations</t>
  </si>
  <si>
    <t>Fenyves István</t>
  </si>
  <si>
    <t>E</t>
  </si>
  <si>
    <t>Electives</t>
  </si>
  <si>
    <t>Elective 1.</t>
  </si>
  <si>
    <t>Elective 2.</t>
  </si>
  <si>
    <t>F</t>
  </si>
  <si>
    <t>Criteria courses</t>
  </si>
  <si>
    <t>OTTPH1EMLF</t>
  </si>
  <si>
    <t>Hiervarter Ákos</t>
  </si>
  <si>
    <t>t</t>
  </si>
  <si>
    <t>OTTPH2EMLF</t>
  </si>
  <si>
    <t>NDIPT1EMLF</t>
  </si>
  <si>
    <t>Mentoring</t>
  </si>
  <si>
    <t>Dr. Vajda István</t>
  </si>
  <si>
    <t>s</t>
  </si>
  <si>
    <t>NDOSG1EMLF</t>
  </si>
  <si>
    <t>Traineeship</t>
  </si>
  <si>
    <t>Thesis work</t>
  </si>
  <si>
    <t>NDDDP1EMLF</t>
  </si>
  <si>
    <t>Thesis work I.</t>
  </si>
  <si>
    <t>NDDDP2EMLF</t>
  </si>
  <si>
    <t>Thesis work II.</t>
  </si>
  <si>
    <t>NDDDP3EMLF</t>
  </si>
  <si>
    <t>Thesis work III.</t>
  </si>
  <si>
    <t>NDDDP4EMLF</t>
  </si>
  <si>
    <t>Thesis work IV.</t>
  </si>
  <si>
    <t>Alltogether</t>
  </si>
  <si>
    <t>Összesen</t>
  </si>
  <si>
    <t>Midterm mark (m)</t>
  </si>
  <si>
    <t>Exam (e)</t>
  </si>
  <si>
    <t>Signature (s)</t>
  </si>
  <si>
    <t>Final exam</t>
  </si>
  <si>
    <t>Total credits 26</t>
  </si>
  <si>
    <t>FinTech</t>
  </si>
  <si>
    <t>Business Infromatics</t>
  </si>
  <si>
    <t>Physical Training I.</t>
  </si>
  <si>
    <t>Physical Training II.</t>
  </si>
  <si>
    <t>NIK</t>
  </si>
  <si>
    <t>KGK</t>
  </si>
  <si>
    <t>TSI</t>
  </si>
  <si>
    <t>Dr. Almási Anikó</t>
  </si>
  <si>
    <t>Dr. habil. Fleiner Rita</t>
  </si>
  <si>
    <t>Balázsné Dr. Kail Eszter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</si>
</sst>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2" applyAlignment="1">
      <alignment horizontal="left"/>
    </xf>
    <xf numFmtId="0" fontId="4" fillId="0" borderId="25" xfId="3" applyBorder="1" applyAlignment="1">
      <alignment horizontal="left" vertical="center" wrapText="1"/>
    </xf>
    <xf numFmtId="0" fontId="4" fillId="0" borderId="10" xfId="3" applyBorder="1" applyAlignment="1">
      <alignment horizontal="left" vertical="center" wrapText="1"/>
    </xf>
    <xf numFmtId="0" fontId="4" fillId="0" borderId="18" xfId="3" applyBorder="1" applyAlignment="1">
      <alignment horizontal="left" vertical="center" wrapText="1"/>
    </xf>
    <xf numFmtId="1" fontId="2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6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25" xfId="3" applyFill="1" applyBorder="1" applyAlignment="1">
      <alignment horizontal="left" vertical="center" wrapText="1"/>
    </xf>
    <xf numFmtId="0" fontId="2" fillId="2" borderId="29" xfId="2" applyFill="1" applyBorder="1" applyAlignment="1">
      <alignment vertical="center"/>
    </xf>
    <xf numFmtId="0" fontId="2" fillId="2" borderId="28" xfId="2" applyFill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" fontId="2" fillId="0" borderId="5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8" xfId="0" applyFont="1" applyBorder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23" xfId="2" applyFill="1" applyBorder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2" borderId="29" xfId="2" applyFill="1" applyBorder="1" applyAlignment="1">
      <alignment horizontal="left" vertical="center"/>
    </xf>
    <xf numFmtId="0" fontId="2" fillId="2" borderId="28" xfId="2" applyFill="1" applyBorder="1" applyAlignment="1">
      <alignment horizontal="left" vertical="center"/>
    </xf>
    <xf numFmtId="0" fontId="2" fillId="2" borderId="27" xfId="2" applyFill="1" applyBorder="1" applyAlignment="1">
      <alignment horizontal="left" vertical="center"/>
    </xf>
    <xf numFmtId="0" fontId="2" fillId="2" borderId="25" xfId="2" applyFill="1" applyBorder="1" applyAlignment="1">
      <alignment horizontal="left" vertical="center"/>
    </xf>
    <xf numFmtId="0" fontId="2" fillId="0" borderId="23" xfId="2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2" fillId="0" borderId="20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4">
    <cellStyle name="Normál" xfId="0" builtinId="0"/>
    <cellStyle name="Normál 2 2" xfId="2"/>
    <cellStyle name="Normál 4" xfId="3"/>
    <cellStyle name="Normá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7"/>
  <sheetViews>
    <sheetView tabSelected="1" zoomScaleNormal="100" workbookViewId="0">
      <selection sqref="A1:AA1"/>
    </sheetView>
  </sheetViews>
  <sheetFormatPr defaultColWidth="9.140625" defaultRowHeight="12.75" x14ac:dyDescent="0.2"/>
  <cols>
    <col min="1" max="1" width="3.140625" style="2" bestFit="1" customWidth="1"/>
    <col min="2" max="2" width="13.7109375" style="2" bestFit="1" customWidth="1"/>
    <col min="3" max="3" width="10.85546875" style="2" customWidth="1"/>
    <col min="4" max="4" width="49.7109375" style="2" customWidth="1"/>
    <col min="5" max="5" width="33" style="2" bestFit="1" customWidth="1"/>
    <col min="6" max="6" width="10.28515625" style="12" bestFit="1" customWidth="1"/>
    <col min="7" max="7" width="6.28515625" style="12" customWidth="1"/>
    <col min="8" max="8" width="6.140625" style="1" bestFit="1" customWidth="1"/>
    <col min="9" max="27" width="4.28515625" style="1" customWidth="1"/>
    <col min="28" max="28" width="3.7109375" style="2" customWidth="1"/>
    <col min="29" max="29" width="13.5703125" style="2" bestFit="1" customWidth="1"/>
    <col min="30" max="16384" width="9.140625" style="2"/>
  </cols>
  <sheetData>
    <row r="1" spans="1:29" s="14" customFormat="1" ht="1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8"/>
      <c r="AC1" s="39"/>
    </row>
    <row r="2" spans="1:29" s="14" customFormat="1" ht="15" thickBot="1" x14ac:dyDescent="0.2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38"/>
      <c r="AC2" s="39"/>
    </row>
    <row r="3" spans="1:29" ht="15" customHeight="1" thickBot="1" x14ac:dyDescent="0.25">
      <c r="A3" s="41"/>
      <c r="B3" s="29" t="s">
        <v>2</v>
      </c>
      <c r="C3" s="32" t="s">
        <v>3</v>
      </c>
      <c r="D3" s="29" t="s">
        <v>4</v>
      </c>
      <c r="E3" s="29" t="s">
        <v>5</v>
      </c>
      <c r="F3" s="42" t="s">
        <v>6</v>
      </c>
      <c r="G3" s="32" t="s">
        <v>7</v>
      </c>
      <c r="H3" s="43"/>
      <c r="I3" s="35" t="s">
        <v>8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6"/>
      <c r="AC3" s="44" t="s">
        <v>9</v>
      </c>
    </row>
    <row r="4" spans="1:29" x14ac:dyDescent="0.2">
      <c r="A4" s="45"/>
      <c r="B4" s="30"/>
      <c r="C4" s="33"/>
      <c r="D4" s="30"/>
      <c r="E4" s="30"/>
      <c r="F4" s="46"/>
      <c r="G4" s="33"/>
      <c r="H4" s="22" t="s">
        <v>10</v>
      </c>
      <c r="I4" s="24" t="s">
        <v>11</v>
      </c>
      <c r="J4" s="25"/>
      <c r="K4" s="25"/>
      <c r="L4" s="25"/>
      <c r="M4" s="26"/>
      <c r="N4" s="24" t="s">
        <v>12</v>
      </c>
      <c r="O4" s="25"/>
      <c r="P4" s="25"/>
      <c r="Q4" s="25"/>
      <c r="R4" s="26"/>
      <c r="S4" s="24" t="s">
        <v>13</v>
      </c>
      <c r="T4" s="25"/>
      <c r="U4" s="25"/>
      <c r="V4" s="25"/>
      <c r="W4" s="27"/>
      <c r="X4" s="28" t="s">
        <v>14</v>
      </c>
      <c r="Y4" s="25"/>
      <c r="Z4" s="25"/>
      <c r="AA4" s="25"/>
      <c r="AB4" s="26"/>
      <c r="AC4" s="47"/>
    </row>
    <row r="5" spans="1:29" x14ac:dyDescent="0.2">
      <c r="A5" s="48"/>
      <c r="B5" s="31"/>
      <c r="C5" s="34"/>
      <c r="D5" s="31"/>
      <c r="E5" s="31"/>
      <c r="F5" s="46"/>
      <c r="G5" s="34"/>
      <c r="H5" s="23"/>
      <c r="I5" s="17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15</v>
      </c>
      <c r="O5" s="15" t="s">
        <v>16</v>
      </c>
      <c r="P5" s="15" t="s">
        <v>17</v>
      </c>
      <c r="Q5" s="15" t="s">
        <v>18</v>
      </c>
      <c r="R5" s="16" t="s">
        <v>19</v>
      </c>
      <c r="S5" s="17" t="s">
        <v>15</v>
      </c>
      <c r="T5" s="15" t="s">
        <v>16</v>
      </c>
      <c r="U5" s="15" t="s">
        <v>17</v>
      </c>
      <c r="V5" s="15" t="s">
        <v>18</v>
      </c>
      <c r="W5" s="16" t="s">
        <v>19</v>
      </c>
      <c r="X5" s="17" t="s">
        <v>15</v>
      </c>
      <c r="Y5" s="15" t="s">
        <v>16</v>
      </c>
      <c r="Z5" s="15" t="s">
        <v>17</v>
      </c>
      <c r="AA5" s="15" t="s">
        <v>18</v>
      </c>
      <c r="AB5" s="16" t="s">
        <v>19</v>
      </c>
      <c r="AC5" s="49"/>
    </row>
    <row r="6" spans="1:29" x14ac:dyDescent="0.2">
      <c r="A6" s="50" t="s">
        <v>20</v>
      </c>
      <c r="B6" s="51"/>
      <c r="C6" s="52" t="s">
        <v>21</v>
      </c>
      <c r="D6" s="53"/>
      <c r="E6" s="54"/>
      <c r="F6" s="55" t="s">
        <v>22</v>
      </c>
      <c r="G6" s="56">
        <f t="shared" ref="G6:G39" si="0">I6+J6+N6+O6+K6+P6+S6+T6+U6+X6+Y6+Z6</f>
        <v>110</v>
      </c>
      <c r="H6" s="57">
        <f>M6+R6+AB6+W6</f>
        <v>26</v>
      </c>
      <c r="I6" s="58">
        <f t="shared" ref="I6:AB6" si="1">SUM(I7:I12)</f>
        <v>30</v>
      </c>
      <c r="J6" s="59">
        <f t="shared" si="1"/>
        <v>20</v>
      </c>
      <c r="K6" s="59">
        <f t="shared" si="1"/>
        <v>10</v>
      </c>
      <c r="L6" s="59">
        <f t="shared" si="1"/>
        <v>0</v>
      </c>
      <c r="M6" s="60">
        <f t="shared" si="1"/>
        <v>14</v>
      </c>
      <c r="N6" s="58">
        <f t="shared" si="1"/>
        <v>5</v>
      </c>
      <c r="O6" s="59">
        <f t="shared" si="1"/>
        <v>10</v>
      </c>
      <c r="P6" s="59">
        <f t="shared" si="1"/>
        <v>0</v>
      </c>
      <c r="Q6" s="59">
        <f t="shared" si="1"/>
        <v>0</v>
      </c>
      <c r="R6" s="60">
        <f t="shared" si="1"/>
        <v>4</v>
      </c>
      <c r="S6" s="58">
        <f t="shared" si="1"/>
        <v>0</v>
      </c>
      <c r="T6" s="59">
        <f t="shared" si="1"/>
        <v>0</v>
      </c>
      <c r="U6" s="59">
        <f t="shared" si="1"/>
        <v>0</v>
      </c>
      <c r="V6" s="59">
        <f t="shared" si="1"/>
        <v>0</v>
      </c>
      <c r="W6" s="60">
        <f t="shared" si="1"/>
        <v>0</v>
      </c>
      <c r="X6" s="58">
        <f t="shared" si="1"/>
        <v>15</v>
      </c>
      <c r="Y6" s="59">
        <f t="shared" si="1"/>
        <v>0</v>
      </c>
      <c r="Z6" s="59">
        <f t="shared" si="1"/>
        <v>20</v>
      </c>
      <c r="AA6" s="59">
        <f t="shared" si="1"/>
        <v>0</v>
      </c>
      <c r="AB6" s="60">
        <f t="shared" si="1"/>
        <v>8</v>
      </c>
      <c r="AC6" s="49"/>
    </row>
    <row r="7" spans="1:29" x14ac:dyDescent="0.2">
      <c r="A7" s="61">
        <v>1</v>
      </c>
      <c r="B7" s="62" t="s">
        <v>23</v>
      </c>
      <c r="C7" s="63" t="s">
        <v>118</v>
      </c>
      <c r="D7" s="46" t="s">
        <v>24</v>
      </c>
      <c r="E7" s="64" t="s">
        <v>25</v>
      </c>
      <c r="F7" s="65"/>
      <c r="G7" s="66">
        <f t="shared" si="0"/>
        <v>20</v>
      </c>
      <c r="H7" s="67">
        <f>M7+R7+W7+AB7</f>
        <v>4</v>
      </c>
      <c r="I7" s="68">
        <v>10</v>
      </c>
      <c r="J7" s="69">
        <v>0</v>
      </c>
      <c r="K7" s="69">
        <v>10</v>
      </c>
      <c r="L7" s="69" t="s">
        <v>26</v>
      </c>
      <c r="M7" s="70">
        <v>4</v>
      </c>
      <c r="N7" s="68"/>
      <c r="O7" s="69"/>
      <c r="P7" s="69"/>
      <c r="Q7" s="69"/>
      <c r="R7" s="70"/>
      <c r="S7" s="68"/>
      <c r="T7" s="69"/>
      <c r="U7" s="69"/>
      <c r="V7" s="69"/>
      <c r="W7" s="70"/>
      <c r="X7" s="68"/>
      <c r="Y7" s="69"/>
      <c r="Z7" s="69"/>
      <c r="AA7" s="69"/>
      <c r="AB7" s="70"/>
      <c r="AC7" s="49"/>
    </row>
    <row r="8" spans="1:29" x14ac:dyDescent="0.2">
      <c r="A8" s="61">
        <v>3</v>
      </c>
      <c r="B8" s="62" t="s">
        <v>27</v>
      </c>
      <c r="C8" s="63" t="s">
        <v>118</v>
      </c>
      <c r="D8" s="71" t="s">
        <v>28</v>
      </c>
      <c r="E8" s="72" t="s">
        <v>29</v>
      </c>
      <c r="F8" s="65"/>
      <c r="G8" s="66">
        <f>I8+J8+N8+O8+K8+P8+S8+T8+U8+X8+Y8+Z8</f>
        <v>20</v>
      </c>
      <c r="H8" s="67">
        <f>M8+R8+W8+AB8</f>
        <v>5</v>
      </c>
      <c r="I8" s="68">
        <v>10</v>
      </c>
      <c r="J8" s="69">
        <v>10</v>
      </c>
      <c r="K8" s="69">
        <v>0</v>
      </c>
      <c r="L8" s="69" t="s">
        <v>26</v>
      </c>
      <c r="M8" s="70">
        <v>5</v>
      </c>
      <c r="N8" s="68"/>
      <c r="O8" s="69"/>
      <c r="P8" s="69"/>
      <c r="Q8" s="69"/>
      <c r="R8" s="70"/>
      <c r="S8" s="68"/>
      <c r="T8" s="69"/>
      <c r="U8" s="69"/>
      <c r="V8" s="69"/>
      <c r="W8" s="70"/>
      <c r="X8" s="68"/>
      <c r="Y8" s="69"/>
      <c r="Z8" s="69"/>
      <c r="AA8" s="69"/>
      <c r="AB8" s="70"/>
      <c r="AC8" s="49"/>
    </row>
    <row r="9" spans="1:29" x14ac:dyDescent="0.2">
      <c r="A9" s="61">
        <v>4</v>
      </c>
      <c r="B9" s="62" t="s">
        <v>30</v>
      </c>
      <c r="C9" s="63" t="s">
        <v>119</v>
      </c>
      <c r="D9" s="73" t="s">
        <v>32</v>
      </c>
      <c r="E9" s="72" t="s">
        <v>33</v>
      </c>
      <c r="F9" s="65"/>
      <c r="G9" s="66">
        <f>I9+J9+N9+O9+K9+P9+S9+T9+U9+X9+Y9+Z9</f>
        <v>20</v>
      </c>
      <c r="H9" s="67">
        <f>M9+R9+W9+AB9</f>
        <v>5</v>
      </c>
      <c r="I9" s="68">
        <v>10</v>
      </c>
      <c r="J9" s="69">
        <v>10</v>
      </c>
      <c r="K9" s="69">
        <v>0</v>
      </c>
      <c r="L9" s="69" t="s">
        <v>34</v>
      </c>
      <c r="M9" s="70">
        <v>5</v>
      </c>
      <c r="N9" s="68"/>
      <c r="O9" s="69"/>
      <c r="P9" s="69"/>
      <c r="Q9" s="69"/>
      <c r="R9" s="70"/>
      <c r="S9" s="68"/>
      <c r="T9" s="69"/>
      <c r="U9" s="69"/>
      <c r="V9" s="69"/>
      <c r="W9" s="70"/>
      <c r="X9" s="68"/>
      <c r="Y9" s="69"/>
      <c r="Z9" s="69"/>
      <c r="AA9" s="69"/>
      <c r="AB9" s="70"/>
      <c r="AC9" s="49"/>
    </row>
    <row r="10" spans="1:29" x14ac:dyDescent="0.2">
      <c r="A10" s="61">
        <v>2</v>
      </c>
      <c r="B10" s="62" t="s">
        <v>35</v>
      </c>
      <c r="C10" s="63" t="s">
        <v>119</v>
      </c>
      <c r="D10" s="74" t="s">
        <v>36</v>
      </c>
      <c r="E10" s="64" t="s">
        <v>37</v>
      </c>
      <c r="F10" s="65"/>
      <c r="G10" s="66">
        <f t="shared" si="0"/>
        <v>15</v>
      </c>
      <c r="H10" s="67">
        <f>M10+R10+W10+AB10</f>
        <v>4</v>
      </c>
      <c r="I10" s="68"/>
      <c r="J10" s="69"/>
      <c r="K10" s="69"/>
      <c r="L10" s="69"/>
      <c r="M10" s="70"/>
      <c r="N10" s="68">
        <v>5</v>
      </c>
      <c r="O10" s="69">
        <v>10</v>
      </c>
      <c r="P10" s="69">
        <v>0</v>
      </c>
      <c r="Q10" s="69" t="s">
        <v>26</v>
      </c>
      <c r="R10" s="70">
        <v>4</v>
      </c>
      <c r="S10" s="68"/>
      <c r="T10" s="69"/>
      <c r="U10" s="69"/>
      <c r="V10" s="69"/>
      <c r="W10" s="70"/>
      <c r="X10" s="68"/>
      <c r="Y10" s="69"/>
      <c r="Z10" s="69"/>
      <c r="AA10" s="69"/>
      <c r="AB10" s="70"/>
      <c r="AC10" s="49"/>
    </row>
    <row r="11" spans="1:29" x14ac:dyDescent="0.2">
      <c r="A11" s="61">
        <v>6</v>
      </c>
      <c r="B11" s="62" t="s">
        <v>38</v>
      </c>
      <c r="C11" s="63" t="s">
        <v>119</v>
      </c>
      <c r="D11" s="75" t="s">
        <v>39</v>
      </c>
      <c r="E11" s="71" t="s">
        <v>121</v>
      </c>
      <c r="F11" s="46"/>
      <c r="G11" s="66">
        <f t="shared" si="0"/>
        <v>20</v>
      </c>
      <c r="H11" s="67">
        <f t="shared" ref="H11:H12" si="2">M11+R11+W11+AB11</f>
        <v>4</v>
      </c>
      <c r="I11" s="68"/>
      <c r="J11" s="69"/>
      <c r="K11" s="69"/>
      <c r="L11" s="69"/>
      <c r="M11" s="76"/>
      <c r="N11" s="68"/>
      <c r="O11" s="69"/>
      <c r="P11" s="69"/>
      <c r="Q11" s="69"/>
      <c r="R11" s="70"/>
      <c r="S11" s="68"/>
      <c r="T11" s="69"/>
      <c r="U11" s="69"/>
      <c r="V11" s="69"/>
      <c r="W11" s="70"/>
      <c r="X11" s="68">
        <v>10</v>
      </c>
      <c r="Y11" s="69">
        <v>0</v>
      </c>
      <c r="Z11" s="69">
        <v>10</v>
      </c>
      <c r="AA11" s="69" t="s">
        <v>34</v>
      </c>
      <c r="AB11" s="70">
        <v>4</v>
      </c>
      <c r="AC11" s="49"/>
    </row>
    <row r="12" spans="1:29" x14ac:dyDescent="0.2">
      <c r="A12" s="61">
        <v>7</v>
      </c>
      <c r="B12" s="62" t="s">
        <v>40</v>
      </c>
      <c r="C12" s="63" t="s">
        <v>119</v>
      </c>
      <c r="D12" s="71" t="s">
        <v>41</v>
      </c>
      <c r="E12" s="72" t="s">
        <v>42</v>
      </c>
      <c r="F12" s="65"/>
      <c r="G12" s="66">
        <f t="shared" si="0"/>
        <v>15</v>
      </c>
      <c r="H12" s="67">
        <f t="shared" si="2"/>
        <v>4</v>
      </c>
      <c r="I12" s="68"/>
      <c r="J12" s="69"/>
      <c r="K12" s="69"/>
      <c r="L12" s="69"/>
      <c r="M12" s="70"/>
      <c r="N12" s="68"/>
      <c r="O12" s="69"/>
      <c r="P12" s="69"/>
      <c r="Q12" s="69"/>
      <c r="R12" s="70"/>
      <c r="S12" s="68"/>
      <c r="T12" s="69"/>
      <c r="U12" s="69"/>
      <c r="V12" s="69"/>
      <c r="W12" s="70"/>
      <c r="X12" s="68">
        <v>5</v>
      </c>
      <c r="Y12" s="69">
        <v>0</v>
      </c>
      <c r="Z12" s="69">
        <v>10</v>
      </c>
      <c r="AA12" s="69" t="s">
        <v>26</v>
      </c>
      <c r="AB12" s="70">
        <v>4</v>
      </c>
      <c r="AC12" s="49"/>
    </row>
    <row r="13" spans="1:29" x14ac:dyDescent="0.2">
      <c r="A13" s="50" t="s">
        <v>43</v>
      </c>
      <c r="B13" s="77" t="s">
        <v>44</v>
      </c>
      <c r="C13" s="52" t="s">
        <v>45</v>
      </c>
      <c r="D13" s="53"/>
      <c r="E13" s="54"/>
      <c r="F13" s="55" t="s">
        <v>46</v>
      </c>
      <c r="G13" s="56">
        <f t="shared" si="0"/>
        <v>95</v>
      </c>
      <c r="H13" s="57">
        <f>M13+R13+AB13+W13</f>
        <v>23</v>
      </c>
      <c r="I13" s="58">
        <f>SUM(I14:I18)</f>
        <v>15</v>
      </c>
      <c r="J13" s="59">
        <f t="shared" ref="J13:AB13" si="3">SUM(J14:J18)</f>
        <v>0</v>
      </c>
      <c r="K13" s="59">
        <f t="shared" si="3"/>
        <v>25</v>
      </c>
      <c r="L13" s="59">
        <f t="shared" si="3"/>
        <v>0</v>
      </c>
      <c r="M13" s="60">
        <f t="shared" si="3"/>
        <v>10</v>
      </c>
      <c r="N13" s="58">
        <f t="shared" si="3"/>
        <v>25</v>
      </c>
      <c r="O13" s="59">
        <f t="shared" si="3"/>
        <v>0</v>
      </c>
      <c r="P13" s="59">
        <f t="shared" si="3"/>
        <v>10</v>
      </c>
      <c r="Q13" s="59">
        <f t="shared" si="3"/>
        <v>0</v>
      </c>
      <c r="R13" s="60">
        <f t="shared" si="3"/>
        <v>8</v>
      </c>
      <c r="S13" s="58">
        <f t="shared" si="3"/>
        <v>10</v>
      </c>
      <c r="T13" s="59">
        <f t="shared" si="3"/>
        <v>0</v>
      </c>
      <c r="U13" s="59">
        <f t="shared" si="3"/>
        <v>10</v>
      </c>
      <c r="V13" s="59">
        <f t="shared" si="3"/>
        <v>0</v>
      </c>
      <c r="W13" s="60">
        <f t="shared" si="3"/>
        <v>5</v>
      </c>
      <c r="X13" s="58">
        <f t="shared" si="3"/>
        <v>0</v>
      </c>
      <c r="Y13" s="59">
        <f t="shared" si="3"/>
        <v>0</v>
      </c>
      <c r="Z13" s="59">
        <f t="shared" si="3"/>
        <v>0</v>
      </c>
      <c r="AA13" s="59">
        <f t="shared" si="3"/>
        <v>0</v>
      </c>
      <c r="AB13" s="60">
        <f t="shared" si="3"/>
        <v>0</v>
      </c>
      <c r="AC13" s="49"/>
    </row>
    <row r="14" spans="1:29" x14ac:dyDescent="0.2">
      <c r="A14" s="61">
        <v>9</v>
      </c>
      <c r="B14" s="62" t="s">
        <v>47</v>
      </c>
      <c r="C14" s="63" t="s">
        <v>118</v>
      </c>
      <c r="D14" s="71" t="s">
        <v>48</v>
      </c>
      <c r="E14" s="71" t="s">
        <v>49</v>
      </c>
      <c r="F14" s="46"/>
      <c r="G14" s="66">
        <f t="shared" si="0"/>
        <v>20</v>
      </c>
      <c r="H14" s="67">
        <f>M14+R14+W14+AB14</f>
        <v>5</v>
      </c>
      <c r="I14" s="68">
        <v>10</v>
      </c>
      <c r="J14" s="69">
        <v>0</v>
      </c>
      <c r="K14" s="69">
        <v>10</v>
      </c>
      <c r="L14" s="69" t="s">
        <v>26</v>
      </c>
      <c r="M14" s="70">
        <v>5</v>
      </c>
      <c r="N14" s="68"/>
      <c r="O14" s="69"/>
      <c r="P14" s="69"/>
      <c r="Q14" s="69"/>
      <c r="R14" s="70"/>
      <c r="S14" s="68"/>
      <c r="T14" s="69"/>
      <c r="U14" s="69"/>
      <c r="V14" s="69"/>
      <c r="W14" s="70"/>
      <c r="X14" s="68"/>
      <c r="Y14" s="69"/>
      <c r="Z14" s="69"/>
      <c r="AA14" s="69"/>
      <c r="AB14" s="70"/>
      <c r="AC14" s="49"/>
    </row>
    <row r="15" spans="1:29" x14ac:dyDescent="0.2">
      <c r="A15" s="61">
        <v>10</v>
      </c>
      <c r="B15" s="62" t="s">
        <v>50</v>
      </c>
      <c r="C15" s="63" t="s">
        <v>119</v>
      </c>
      <c r="D15" s="73" t="s">
        <v>51</v>
      </c>
      <c r="E15" s="71" t="s">
        <v>52</v>
      </c>
      <c r="F15" s="46"/>
      <c r="G15" s="66">
        <f t="shared" si="0"/>
        <v>20</v>
      </c>
      <c r="H15" s="67">
        <f>M15+R15+W15+AB15</f>
        <v>5</v>
      </c>
      <c r="I15" s="68">
        <v>5</v>
      </c>
      <c r="J15" s="69">
        <v>0</v>
      </c>
      <c r="K15" s="69">
        <v>15</v>
      </c>
      <c r="L15" s="69" t="s">
        <v>34</v>
      </c>
      <c r="M15" s="70">
        <v>5</v>
      </c>
      <c r="N15" s="68"/>
      <c r="O15" s="69"/>
      <c r="P15" s="78"/>
      <c r="Q15" s="69"/>
      <c r="R15" s="70"/>
      <c r="S15" s="68"/>
      <c r="T15" s="69"/>
      <c r="U15" s="69"/>
      <c r="V15" s="69"/>
      <c r="W15" s="70"/>
      <c r="X15" s="68"/>
      <c r="Y15" s="69"/>
      <c r="Z15" s="69"/>
      <c r="AA15" s="69"/>
      <c r="AB15" s="70"/>
      <c r="AC15" s="49"/>
    </row>
    <row r="16" spans="1:29" x14ac:dyDescent="0.2">
      <c r="A16" s="61">
        <v>8</v>
      </c>
      <c r="B16" s="62" t="s">
        <v>53</v>
      </c>
      <c r="C16" s="63" t="s">
        <v>118</v>
      </c>
      <c r="D16" s="73" t="s">
        <v>54</v>
      </c>
      <c r="E16" s="74" t="s">
        <v>122</v>
      </c>
      <c r="F16" s="46"/>
      <c r="G16" s="66">
        <f t="shared" si="0"/>
        <v>20</v>
      </c>
      <c r="H16" s="67">
        <f>M16+R16+W16+AB16</f>
        <v>5</v>
      </c>
      <c r="I16" s="68"/>
      <c r="J16" s="69"/>
      <c r="K16" s="69"/>
      <c r="L16" s="69"/>
      <c r="M16" s="70"/>
      <c r="N16" s="68"/>
      <c r="O16" s="69"/>
      <c r="P16" s="69"/>
      <c r="Q16" s="69"/>
      <c r="R16" s="70"/>
      <c r="S16" s="68">
        <v>10</v>
      </c>
      <c r="T16" s="69">
        <v>0</v>
      </c>
      <c r="U16" s="69">
        <v>10</v>
      </c>
      <c r="V16" s="69" t="s">
        <v>34</v>
      </c>
      <c r="W16" s="70">
        <v>5</v>
      </c>
      <c r="X16" s="68"/>
      <c r="Y16" s="69"/>
      <c r="Z16" s="69"/>
      <c r="AA16" s="69"/>
      <c r="AB16" s="70"/>
      <c r="AC16" s="49"/>
    </row>
    <row r="17" spans="1:62" s="3" customFormat="1" x14ac:dyDescent="0.2">
      <c r="A17" s="79">
        <v>11</v>
      </c>
      <c r="B17" s="62" t="s">
        <v>55</v>
      </c>
      <c r="C17" s="63" t="s">
        <v>118</v>
      </c>
      <c r="D17" s="71" t="s">
        <v>56</v>
      </c>
      <c r="E17" s="80" t="s">
        <v>123</v>
      </c>
      <c r="F17" s="81"/>
      <c r="G17" s="66">
        <f t="shared" si="0"/>
        <v>20</v>
      </c>
      <c r="H17" s="67">
        <f t="shared" ref="H17:H18" si="4">M17+R17+W17+AB17</f>
        <v>4</v>
      </c>
      <c r="I17" s="82"/>
      <c r="J17" s="83"/>
      <c r="K17" s="83"/>
      <c r="L17" s="83"/>
      <c r="M17" s="84"/>
      <c r="N17" s="82">
        <v>10</v>
      </c>
      <c r="O17" s="83">
        <v>0</v>
      </c>
      <c r="P17" s="83">
        <v>10</v>
      </c>
      <c r="Q17" s="83" t="s">
        <v>26</v>
      </c>
      <c r="R17" s="84">
        <v>4</v>
      </c>
      <c r="S17" s="82"/>
      <c r="T17" s="83"/>
      <c r="U17" s="83"/>
      <c r="V17" s="83"/>
      <c r="W17" s="84"/>
      <c r="X17" s="82"/>
      <c r="Y17" s="83"/>
      <c r="Z17" s="83"/>
      <c r="AA17" s="83"/>
      <c r="AB17" s="84"/>
      <c r="AC17" s="85"/>
    </row>
    <row r="18" spans="1:62" x14ac:dyDescent="0.2">
      <c r="A18" s="61">
        <v>12</v>
      </c>
      <c r="B18" s="62" t="s">
        <v>57</v>
      </c>
      <c r="C18" s="63" t="s">
        <v>118</v>
      </c>
      <c r="D18" s="71" t="s">
        <v>58</v>
      </c>
      <c r="E18" s="71" t="s">
        <v>59</v>
      </c>
      <c r="F18" s="46"/>
      <c r="G18" s="66">
        <f t="shared" si="0"/>
        <v>15</v>
      </c>
      <c r="H18" s="67">
        <f t="shared" si="4"/>
        <v>4</v>
      </c>
      <c r="I18" s="68"/>
      <c r="J18" s="69"/>
      <c r="K18" s="69"/>
      <c r="L18" s="69"/>
      <c r="M18" s="70"/>
      <c r="N18" s="68">
        <v>15</v>
      </c>
      <c r="O18" s="69">
        <v>0</v>
      </c>
      <c r="P18" s="69">
        <v>0</v>
      </c>
      <c r="Q18" s="69" t="s">
        <v>26</v>
      </c>
      <c r="R18" s="70">
        <v>4</v>
      </c>
      <c r="S18" s="68"/>
      <c r="T18" s="69"/>
      <c r="U18" s="69"/>
      <c r="V18" s="69"/>
      <c r="W18" s="70"/>
      <c r="X18" s="4"/>
      <c r="Y18" s="5"/>
      <c r="Z18" s="5"/>
      <c r="AA18" s="5"/>
      <c r="AB18" s="6"/>
      <c r="AC18" s="49"/>
    </row>
    <row r="19" spans="1:62" x14ac:dyDescent="0.2">
      <c r="A19" s="50" t="s">
        <v>60</v>
      </c>
      <c r="B19" s="77" t="s">
        <v>44</v>
      </c>
      <c r="C19" s="52" t="s">
        <v>61</v>
      </c>
      <c r="D19" s="53"/>
      <c r="E19" s="54"/>
      <c r="F19" s="55" t="s">
        <v>62</v>
      </c>
      <c r="G19" s="56">
        <f t="shared" si="0"/>
        <v>110</v>
      </c>
      <c r="H19" s="57">
        <f>M19+R19+W19+AB19</f>
        <v>31</v>
      </c>
      <c r="I19" s="58">
        <f>SUM(I20:I26)</f>
        <v>0</v>
      </c>
      <c r="J19" s="59">
        <f t="shared" ref="J19:AB19" si="5">SUM(J20:J26)</f>
        <v>0</v>
      </c>
      <c r="K19" s="59">
        <f t="shared" si="5"/>
        <v>0</v>
      </c>
      <c r="L19" s="59">
        <f t="shared" si="5"/>
        <v>0</v>
      </c>
      <c r="M19" s="60">
        <f t="shared" si="5"/>
        <v>0</v>
      </c>
      <c r="N19" s="58">
        <f t="shared" si="5"/>
        <v>20</v>
      </c>
      <c r="O19" s="59">
        <f t="shared" si="5"/>
        <v>0</v>
      </c>
      <c r="P19" s="59">
        <f t="shared" si="5"/>
        <v>30</v>
      </c>
      <c r="Q19" s="59">
        <f t="shared" si="5"/>
        <v>0</v>
      </c>
      <c r="R19" s="60">
        <f t="shared" si="5"/>
        <v>13</v>
      </c>
      <c r="S19" s="58">
        <f t="shared" si="5"/>
        <v>15</v>
      </c>
      <c r="T19" s="59">
        <f t="shared" si="5"/>
        <v>10</v>
      </c>
      <c r="U19" s="59">
        <f t="shared" si="5"/>
        <v>20</v>
      </c>
      <c r="V19" s="59">
        <f t="shared" si="5"/>
        <v>0</v>
      </c>
      <c r="W19" s="60">
        <f t="shared" si="5"/>
        <v>14</v>
      </c>
      <c r="X19" s="58">
        <f t="shared" si="5"/>
        <v>5</v>
      </c>
      <c r="Y19" s="59">
        <f t="shared" si="5"/>
        <v>0</v>
      </c>
      <c r="Z19" s="59">
        <f t="shared" si="5"/>
        <v>10</v>
      </c>
      <c r="AA19" s="59">
        <f t="shared" si="5"/>
        <v>0</v>
      </c>
      <c r="AB19" s="60">
        <f t="shared" si="5"/>
        <v>4</v>
      </c>
      <c r="AC19" s="49"/>
    </row>
    <row r="20" spans="1:62" x14ac:dyDescent="0.2">
      <c r="A20" s="61">
        <v>19</v>
      </c>
      <c r="B20" s="62" t="s">
        <v>63</v>
      </c>
      <c r="C20" s="63" t="s">
        <v>118</v>
      </c>
      <c r="D20" s="71" t="s">
        <v>64</v>
      </c>
      <c r="E20" s="71" t="s">
        <v>65</v>
      </c>
      <c r="F20" s="86"/>
      <c r="G20" s="66">
        <f t="shared" si="0"/>
        <v>15</v>
      </c>
      <c r="H20" s="67">
        <f>M20+R20+W20+AB20</f>
        <v>5</v>
      </c>
      <c r="I20" s="68"/>
      <c r="J20" s="69"/>
      <c r="K20" s="69"/>
      <c r="L20" s="69"/>
      <c r="M20" s="70"/>
      <c r="N20" s="68">
        <v>5</v>
      </c>
      <c r="O20" s="69">
        <v>0</v>
      </c>
      <c r="P20" s="69">
        <v>10</v>
      </c>
      <c r="Q20" s="69" t="s">
        <v>34</v>
      </c>
      <c r="R20" s="70">
        <v>5</v>
      </c>
      <c r="S20" s="68"/>
      <c r="T20" s="69"/>
      <c r="U20" s="69"/>
      <c r="V20" s="69"/>
      <c r="W20" s="70"/>
      <c r="X20" s="68"/>
      <c r="Y20" s="69"/>
      <c r="Z20" s="69"/>
      <c r="AA20" s="69"/>
      <c r="AB20" s="70"/>
      <c r="AC20" s="49"/>
    </row>
    <row r="21" spans="1:62" x14ac:dyDescent="0.2">
      <c r="A21" s="61">
        <v>14</v>
      </c>
      <c r="B21" s="62" t="s">
        <v>66</v>
      </c>
      <c r="C21" s="63" t="s">
        <v>118</v>
      </c>
      <c r="D21" s="46" t="s">
        <v>67</v>
      </c>
      <c r="E21" s="46" t="s">
        <v>68</v>
      </c>
      <c r="F21" s="46"/>
      <c r="G21" s="66">
        <f t="shared" si="0"/>
        <v>20</v>
      </c>
      <c r="H21" s="67">
        <f>M21+R21+W21+AB21</f>
        <v>4</v>
      </c>
      <c r="I21" s="68"/>
      <c r="J21" s="69"/>
      <c r="K21" s="69"/>
      <c r="L21" s="69"/>
      <c r="M21" s="70"/>
      <c r="N21" s="68">
        <v>10</v>
      </c>
      <c r="O21" s="69">
        <v>0</v>
      </c>
      <c r="P21" s="69">
        <v>10</v>
      </c>
      <c r="Q21" s="69" t="s">
        <v>34</v>
      </c>
      <c r="R21" s="70">
        <v>4</v>
      </c>
      <c r="S21" s="68"/>
      <c r="T21" s="69"/>
      <c r="U21" s="69"/>
      <c r="V21" s="69"/>
      <c r="W21" s="70"/>
      <c r="X21" s="68"/>
      <c r="Y21" s="69"/>
      <c r="Z21" s="69"/>
      <c r="AA21" s="69"/>
      <c r="AB21" s="70"/>
      <c r="AC21" s="49"/>
    </row>
    <row r="22" spans="1:62" x14ac:dyDescent="0.2">
      <c r="A22" s="61">
        <v>15</v>
      </c>
      <c r="B22" s="62" t="s">
        <v>69</v>
      </c>
      <c r="C22" s="63" t="s">
        <v>118</v>
      </c>
      <c r="D22" s="46" t="s">
        <v>70</v>
      </c>
      <c r="E22" s="46" t="s">
        <v>71</v>
      </c>
      <c r="F22" s="46"/>
      <c r="G22" s="66">
        <f t="shared" si="0"/>
        <v>15</v>
      </c>
      <c r="H22" s="67">
        <f>M22+R22+W22+AB22</f>
        <v>4</v>
      </c>
      <c r="I22" s="68"/>
      <c r="J22" s="69"/>
      <c r="K22" s="69"/>
      <c r="L22" s="69"/>
      <c r="M22" s="70"/>
      <c r="N22" s="4">
        <v>5</v>
      </c>
      <c r="O22" s="5">
        <v>0</v>
      </c>
      <c r="P22" s="5">
        <v>10</v>
      </c>
      <c r="Q22" s="5" t="s">
        <v>34</v>
      </c>
      <c r="R22" s="6">
        <v>4</v>
      </c>
      <c r="S22" s="68"/>
      <c r="T22" s="69"/>
      <c r="U22" s="69"/>
      <c r="V22" s="69"/>
      <c r="W22" s="70"/>
      <c r="X22" s="68"/>
      <c r="Y22" s="69"/>
      <c r="Z22" s="69"/>
      <c r="AA22" s="69"/>
      <c r="AB22" s="70"/>
      <c r="AC22" s="49"/>
    </row>
    <row r="23" spans="1:62" x14ac:dyDescent="0.2">
      <c r="A23" s="61">
        <v>16</v>
      </c>
      <c r="B23" s="62" t="s">
        <v>72</v>
      </c>
      <c r="C23" s="63" t="s">
        <v>119</v>
      </c>
      <c r="D23" s="46" t="s">
        <v>73</v>
      </c>
      <c r="E23" s="46" t="s">
        <v>74</v>
      </c>
      <c r="F23" s="46"/>
      <c r="G23" s="66">
        <f t="shared" si="0"/>
        <v>15</v>
      </c>
      <c r="H23" s="67">
        <f t="shared" ref="H23:H34" si="6">M23+R23+W23+AB23</f>
        <v>5</v>
      </c>
      <c r="I23" s="68"/>
      <c r="J23" s="69"/>
      <c r="K23" s="69"/>
      <c r="L23" s="69"/>
      <c r="M23" s="70"/>
      <c r="N23" s="68"/>
      <c r="O23" s="69"/>
      <c r="P23" s="69"/>
      <c r="Q23" s="69"/>
      <c r="R23" s="70"/>
      <c r="S23" s="68">
        <v>5</v>
      </c>
      <c r="T23" s="69">
        <v>10</v>
      </c>
      <c r="U23" s="69">
        <v>0</v>
      </c>
      <c r="V23" s="69" t="s">
        <v>34</v>
      </c>
      <c r="W23" s="70">
        <v>5</v>
      </c>
      <c r="X23" s="68"/>
      <c r="Y23" s="69"/>
      <c r="Z23" s="69"/>
      <c r="AA23" s="69"/>
      <c r="AB23" s="70"/>
      <c r="AC23" s="49"/>
    </row>
    <row r="24" spans="1:62" x14ac:dyDescent="0.2">
      <c r="A24" s="61">
        <v>17</v>
      </c>
      <c r="B24" s="62" t="s">
        <v>75</v>
      </c>
      <c r="C24" s="63" t="s">
        <v>118</v>
      </c>
      <c r="D24" s="46" t="s">
        <v>76</v>
      </c>
      <c r="E24" s="87" t="s">
        <v>29</v>
      </c>
      <c r="F24" s="46"/>
      <c r="G24" s="66">
        <f t="shared" si="0"/>
        <v>15</v>
      </c>
      <c r="H24" s="67">
        <f t="shared" si="6"/>
        <v>5</v>
      </c>
      <c r="I24" s="68"/>
      <c r="J24" s="69"/>
      <c r="K24" s="69"/>
      <c r="L24" s="69"/>
      <c r="M24" s="70"/>
      <c r="N24" s="68"/>
      <c r="O24" s="69"/>
      <c r="P24" s="69"/>
      <c r="Q24" s="69"/>
      <c r="R24" s="70"/>
      <c r="S24" s="68">
        <v>5</v>
      </c>
      <c r="T24" s="69">
        <v>0</v>
      </c>
      <c r="U24" s="69">
        <v>10</v>
      </c>
      <c r="V24" s="69" t="s">
        <v>34</v>
      </c>
      <c r="W24" s="70">
        <v>5</v>
      </c>
      <c r="X24" s="68"/>
      <c r="Y24" s="69"/>
      <c r="Z24" s="69"/>
      <c r="AA24" s="69"/>
      <c r="AB24" s="70"/>
      <c r="AC24" s="49"/>
    </row>
    <row r="25" spans="1:62" x14ac:dyDescent="0.2">
      <c r="A25" s="61">
        <v>18</v>
      </c>
      <c r="B25" s="62" t="s">
        <v>77</v>
      </c>
      <c r="C25" s="63" t="s">
        <v>118</v>
      </c>
      <c r="D25" s="46" t="s">
        <v>78</v>
      </c>
      <c r="E25" s="87" t="s">
        <v>29</v>
      </c>
      <c r="F25" s="46"/>
      <c r="G25" s="66">
        <f t="shared" si="0"/>
        <v>15</v>
      </c>
      <c r="H25" s="67">
        <f t="shared" si="6"/>
        <v>4</v>
      </c>
      <c r="I25" s="68"/>
      <c r="J25" s="69"/>
      <c r="K25" s="69"/>
      <c r="L25" s="69"/>
      <c r="M25" s="70"/>
      <c r="N25" s="68"/>
      <c r="O25" s="69"/>
      <c r="P25" s="69"/>
      <c r="Q25" s="69"/>
      <c r="R25" s="70"/>
      <c r="S25" s="68">
        <v>5</v>
      </c>
      <c r="T25" s="69">
        <v>0</v>
      </c>
      <c r="U25" s="69">
        <v>10</v>
      </c>
      <c r="V25" s="69" t="s">
        <v>34</v>
      </c>
      <c r="W25" s="70">
        <v>4</v>
      </c>
      <c r="X25" s="68"/>
      <c r="Y25" s="69"/>
      <c r="Z25" s="69"/>
      <c r="AA25" s="69"/>
      <c r="AB25" s="70"/>
      <c r="AC25" s="49"/>
    </row>
    <row r="26" spans="1:62" x14ac:dyDescent="0.2">
      <c r="A26" s="61">
        <v>13</v>
      </c>
      <c r="B26" s="62" t="s">
        <v>79</v>
      </c>
      <c r="C26" s="63" t="s">
        <v>119</v>
      </c>
      <c r="D26" s="46" t="s">
        <v>80</v>
      </c>
      <c r="E26" s="46" t="s">
        <v>81</v>
      </c>
      <c r="F26" s="46"/>
      <c r="G26" s="66">
        <f t="shared" si="0"/>
        <v>15</v>
      </c>
      <c r="H26" s="67">
        <f>M26+R26+W26+AB26</f>
        <v>4</v>
      </c>
      <c r="I26" s="68"/>
      <c r="J26" s="69"/>
      <c r="K26" s="69"/>
      <c r="L26" s="69"/>
      <c r="M26" s="70"/>
      <c r="N26" s="68"/>
      <c r="O26" s="69"/>
      <c r="P26" s="69"/>
      <c r="Q26" s="69"/>
      <c r="R26" s="70"/>
      <c r="S26" s="68"/>
      <c r="T26" s="69"/>
      <c r="U26" s="69"/>
      <c r="V26" s="69"/>
      <c r="W26" s="70"/>
      <c r="X26" s="68">
        <v>5</v>
      </c>
      <c r="Y26" s="69">
        <v>0</v>
      </c>
      <c r="Z26" s="69">
        <v>10</v>
      </c>
      <c r="AA26" s="69" t="s">
        <v>34</v>
      </c>
      <c r="AB26" s="70">
        <v>4</v>
      </c>
      <c r="AC26" s="49"/>
    </row>
    <row r="27" spans="1:62" x14ac:dyDescent="0.2">
      <c r="A27" s="88" t="s">
        <v>82</v>
      </c>
      <c r="B27" s="89" t="s">
        <v>44</v>
      </c>
      <c r="C27" s="90" t="s">
        <v>83</v>
      </c>
      <c r="D27" s="91"/>
      <c r="E27" s="92"/>
      <c r="F27" s="93"/>
      <c r="G27" s="56">
        <f t="shared" si="0"/>
        <v>30</v>
      </c>
      <c r="H27" s="57">
        <f>M27+R27+AB27+W27</f>
        <v>8</v>
      </c>
      <c r="I27" s="58">
        <f t="shared" ref="I27:AB27" si="7">SUM(I28:I29)</f>
        <v>0</v>
      </c>
      <c r="J27" s="59">
        <f t="shared" si="7"/>
        <v>0</v>
      </c>
      <c r="K27" s="59">
        <f t="shared" si="7"/>
        <v>0</v>
      </c>
      <c r="L27" s="59">
        <f t="shared" si="7"/>
        <v>0</v>
      </c>
      <c r="M27" s="60">
        <f t="shared" si="7"/>
        <v>0</v>
      </c>
      <c r="N27" s="58">
        <f t="shared" si="7"/>
        <v>0</v>
      </c>
      <c r="O27" s="59">
        <f t="shared" si="7"/>
        <v>0</v>
      </c>
      <c r="P27" s="59">
        <f t="shared" si="7"/>
        <v>0</v>
      </c>
      <c r="Q27" s="59">
        <f t="shared" si="7"/>
        <v>0</v>
      </c>
      <c r="R27" s="60">
        <f t="shared" si="7"/>
        <v>0</v>
      </c>
      <c r="S27" s="58">
        <f t="shared" si="7"/>
        <v>0</v>
      </c>
      <c r="T27" s="59">
        <f t="shared" si="7"/>
        <v>0</v>
      </c>
      <c r="U27" s="59">
        <f t="shared" si="7"/>
        <v>0</v>
      </c>
      <c r="V27" s="59">
        <f t="shared" si="7"/>
        <v>0</v>
      </c>
      <c r="W27" s="60">
        <f t="shared" si="7"/>
        <v>0</v>
      </c>
      <c r="X27" s="58">
        <f t="shared" si="7"/>
        <v>10</v>
      </c>
      <c r="Y27" s="59">
        <f t="shared" si="7"/>
        <v>20</v>
      </c>
      <c r="Z27" s="59">
        <f t="shared" si="7"/>
        <v>0</v>
      </c>
      <c r="AA27" s="59">
        <f t="shared" si="7"/>
        <v>0</v>
      </c>
      <c r="AB27" s="60">
        <f t="shared" si="7"/>
        <v>8</v>
      </c>
      <c r="AC27" s="49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</row>
    <row r="28" spans="1:62" x14ac:dyDescent="0.2">
      <c r="A28" s="94">
        <v>20</v>
      </c>
      <c r="B28" s="62" t="s">
        <v>44</v>
      </c>
      <c r="C28" s="63" t="s">
        <v>119</v>
      </c>
      <c r="D28" s="95" t="s">
        <v>84</v>
      </c>
      <c r="E28" s="19"/>
      <c r="F28" s="10"/>
      <c r="G28" s="66">
        <f t="shared" si="0"/>
        <v>15</v>
      </c>
      <c r="H28" s="67">
        <f t="shared" si="6"/>
        <v>4</v>
      </c>
      <c r="I28" s="68"/>
      <c r="J28" s="69"/>
      <c r="K28" s="69"/>
      <c r="L28" s="69"/>
      <c r="M28" s="70"/>
      <c r="N28" s="68"/>
      <c r="O28" s="69"/>
      <c r="P28" s="69"/>
      <c r="Q28" s="69"/>
      <c r="R28" s="70"/>
      <c r="S28" s="68"/>
      <c r="T28" s="69"/>
      <c r="U28" s="69"/>
      <c r="V28" s="69"/>
      <c r="W28" s="70"/>
      <c r="X28" s="96">
        <v>5</v>
      </c>
      <c r="Y28" s="97">
        <v>10</v>
      </c>
      <c r="Z28" s="97">
        <v>0</v>
      </c>
      <c r="AA28" s="97" t="s">
        <v>34</v>
      </c>
      <c r="AB28" s="98">
        <v>4</v>
      </c>
      <c r="AC28" s="49"/>
    </row>
    <row r="29" spans="1:62" x14ac:dyDescent="0.2">
      <c r="A29" s="94">
        <v>21</v>
      </c>
      <c r="B29" s="62" t="s">
        <v>44</v>
      </c>
      <c r="C29" s="63" t="s">
        <v>119</v>
      </c>
      <c r="D29" s="95" t="s">
        <v>85</v>
      </c>
      <c r="E29" s="9"/>
      <c r="F29" s="10"/>
      <c r="G29" s="66">
        <f t="shared" si="0"/>
        <v>15</v>
      </c>
      <c r="H29" s="67">
        <f t="shared" si="6"/>
        <v>4</v>
      </c>
      <c r="I29" s="68"/>
      <c r="J29" s="69"/>
      <c r="K29" s="69"/>
      <c r="L29" s="69"/>
      <c r="M29" s="70"/>
      <c r="N29" s="68"/>
      <c r="O29" s="69"/>
      <c r="P29" s="69"/>
      <c r="Q29" s="69"/>
      <c r="R29" s="70"/>
      <c r="S29" s="68"/>
      <c r="T29" s="69"/>
      <c r="U29" s="69"/>
      <c r="V29" s="69"/>
      <c r="W29" s="70"/>
      <c r="X29" s="96">
        <v>5</v>
      </c>
      <c r="Y29" s="97">
        <v>10</v>
      </c>
      <c r="Z29" s="97">
        <v>0</v>
      </c>
      <c r="AA29" s="97" t="s">
        <v>34</v>
      </c>
      <c r="AB29" s="98">
        <v>4</v>
      </c>
      <c r="AC29" s="49"/>
    </row>
    <row r="30" spans="1:62" x14ac:dyDescent="0.2">
      <c r="A30" s="88" t="s">
        <v>86</v>
      </c>
      <c r="B30" s="89" t="s">
        <v>44</v>
      </c>
      <c r="C30" s="52" t="s">
        <v>87</v>
      </c>
      <c r="D30" s="99"/>
      <c r="E30" s="92"/>
      <c r="F30" s="93"/>
      <c r="G30" s="56">
        <f t="shared" si="0"/>
        <v>17</v>
      </c>
      <c r="H30" s="57">
        <f>M30+R30+AB30+W30</f>
        <v>2</v>
      </c>
      <c r="I30" s="58">
        <f t="shared" ref="I30:AB30" si="8">SUM(I31:I34)</f>
        <v>0</v>
      </c>
      <c r="J30" s="59">
        <f t="shared" si="8"/>
        <v>5</v>
      </c>
      <c r="K30" s="59">
        <f t="shared" si="8"/>
        <v>0</v>
      </c>
      <c r="L30" s="59">
        <f t="shared" si="8"/>
        <v>0</v>
      </c>
      <c r="M30" s="60">
        <f t="shared" si="8"/>
        <v>0</v>
      </c>
      <c r="N30" s="58">
        <f t="shared" si="8"/>
        <v>0</v>
      </c>
      <c r="O30" s="59">
        <f t="shared" si="8"/>
        <v>6</v>
      </c>
      <c r="P30" s="59">
        <f t="shared" si="8"/>
        <v>0</v>
      </c>
      <c r="Q30" s="59">
        <f t="shared" si="8"/>
        <v>0</v>
      </c>
      <c r="R30" s="60">
        <f t="shared" si="8"/>
        <v>1</v>
      </c>
      <c r="S30" s="58">
        <f t="shared" si="8"/>
        <v>0</v>
      </c>
      <c r="T30" s="59">
        <f t="shared" si="8"/>
        <v>6</v>
      </c>
      <c r="U30" s="59">
        <f t="shared" si="8"/>
        <v>0</v>
      </c>
      <c r="V30" s="59">
        <f t="shared" si="8"/>
        <v>0</v>
      </c>
      <c r="W30" s="60">
        <f t="shared" si="8"/>
        <v>1</v>
      </c>
      <c r="X30" s="58">
        <f t="shared" si="8"/>
        <v>0</v>
      </c>
      <c r="Y30" s="59">
        <f t="shared" si="8"/>
        <v>0</v>
      </c>
      <c r="Z30" s="59">
        <f t="shared" si="8"/>
        <v>0</v>
      </c>
      <c r="AA30" s="59">
        <f t="shared" si="8"/>
        <v>0</v>
      </c>
      <c r="AB30" s="60">
        <f t="shared" si="8"/>
        <v>0</v>
      </c>
      <c r="AC30" s="49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</row>
    <row r="31" spans="1:62" x14ac:dyDescent="0.2">
      <c r="A31" s="61">
        <v>22</v>
      </c>
      <c r="B31" s="100" t="s">
        <v>88</v>
      </c>
      <c r="C31" s="101" t="s">
        <v>120</v>
      </c>
      <c r="D31" s="46" t="s">
        <v>116</v>
      </c>
      <c r="E31" s="46" t="s">
        <v>89</v>
      </c>
      <c r="F31" s="10"/>
      <c r="G31" s="66">
        <f t="shared" si="0"/>
        <v>6</v>
      </c>
      <c r="H31" s="67">
        <f t="shared" si="6"/>
        <v>1</v>
      </c>
      <c r="I31" s="68"/>
      <c r="J31" s="69"/>
      <c r="K31" s="69"/>
      <c r="L31" s="69"/>
      <c r="M31" s="70"/>
      <c r="N31" s="68">
        <v>0</v>
      </c>
      <c r="O31" s="69">
        <v>6</v>
      </c>
      <c r="P31" s="69">
        <v>0</v>
      </c>
      <c r="Q31" s="69" t="s">
        <v>90</v>
      </c>
      <c r="R31" s="70">
        <v>1</v>
      </c>
      <c r="S31" s="68"/>
      <c r="T31" s="69"/>
      <c r="U31" s="69"/>
      <c r="V31" s="69"/>
      <c r="W31" s="70"/>
      <c r="X31" s="68"/>
      <c r="Y31" s="69"/>
      <c r="Z31" s="69"/>
      <c r="AA31" s="69"/>
      <c r="AB31" s="70"/>
      <c r="AC31" s="49"/>
    </row>
    <row r="32" spans="1:62" x14ac:dyDescent="0.2">
      <c r="A32" s="61">
        <v>23</v>
      </c>
      <c r="B32" s="62" t="s">
        <v>91</v>
      </c>
      <c r="C32" s="101" t="s">
        <v>120</v>
      </c>
      <c r="D32" s="46" t="s">
        <v>117</v>
      </c>
      <c r="E32" s="46" t="s">
        <v>89</v>
      </c>
      <c r="F32" s="10"/>
      <c r="G32" s="66">
        <f t="shared" si="0"/>
        <v>6</v>
      </c>
      <c r="H32" s="67">
        <f t="shared" si="6"/>
        <v>1</v>
      </c>
      <c r="I32" s="68"/>
      <c r="J32" s="69"/>
      <c r="K32" s="69"/>
      <c r="L32" s="69"/>
      <c r="M32" s="70"/>
      <c r="N32" s="68"/>
      <c r="O32" s="69"/>
      <c r="P32" s="69"/>
      <c r="Q32" s="69"/>
      <c r="R32" s="70"/>
      <c r="S32" s="68">
        <v>0</v>
      </c>
      <c r="T32" s="69">
        <v>6</v>
      </c>
      <c r="U32" s="69">
        <v>0</v>
      </c>
      <c r="V32" s="69" t="s">
        <v>90</v>
      </c>
      <c r="W32" s="70">
        <v>1</v>
      </c>
      <c r="X32" s="102"/>
      <c r="Y32" s="46"/>
      <c r="Z32" s="46"/>
      <c r="AA32" s="46"/>
      <c r="AB32" s="103"/>
      <c r="AC32" s="49"/>
    </row>
    <row r="33" spans="1:62" x14ac:dyDescent="0.2">
      <c r="A33" s="61">
        <v>24</v>
      </c>
      <c r="B33" s="62" t="s">
        <v>92</v>
      </c>
      <c r="C33" s="63" t="s">
        <v>118</v>
      </c>
      <c r="D33" s="46" t="s">
        <v>93</v>
      </c>
      <c r="E33" s="46" t="s">
        <v>94</v>
      </c>
      <c r="F33" s="10"/>
      <c r="G33" s="66">
        <f t="shared" si="0"/>
        <v>5</v>
      </c>
      <c r="H33" s="67">
        <f t="shared" si="6"/>
        <v>0</v>
      </c>
      <c r="I33" s="68">
        <v>0</v>
      </c>
      <c r="J33" s="69">
        <v>5</v>
      </c>
      <c r="K33" s="69">
        <v>0</v>
      </c>
      <c r="L33" s="69" t="s">
        <v>95</v>
      </c>
      <c r="M33" s="70">
        <v>0</v>
      </c>
      <c r="N33" s="68"/>
      <c r="O33" s="69"/>
      <c r="P33" s="69"/>
      <c r="Q33" s="69"/>
      <c r="R33" s="70"/>
      <c r="S33" s="102"/>
      <c r="T33" s="46"/>
      <c r="U33" s="46"/>
      <c r="V33" s="46"/>
      <c r="W33" s="103"/>
      <c r="X33" s="68"/>
      <c r="Y33" s="69"/>
      <c r="Z33" s="69"/>
      <c r="AA33" s="69"/>
      <c r="AB33" s="70"/>
      <c r="AC33" s="49"/>
    </row>
    <row r="34" spans="1:62" x14ac:dyDescent="0.2">
      <c r="A34" s="46">
        <v>25</v>
      </c>
      <c r="B34" s="62" t="s">
        <v>96</v>
      </c>
      <c r="C34" s="63" t="s">
        <v>118</v>
      </c>
      <c r="D34" s="46" t="s">
        <v>97</v>
      </c>
      <c r="E34" s="87" t="s">
        <v>29</v>
      </c>
      <c r="F34" s="10"/>
      <c r="G34" s="66">
        <f t="shared" si="0"/>
        <v>0</v>
      </c>
      <c r="H34" s="67">
        <f t="shared" si="6"/>
        <v>0</v>
      </c>
      <c r="I34" s="68"/>
      <c r="J34" s="69"/>
      <c r="K34" s="69"/>
      <c r="L34" s="69"/>
      <c r="M34" s="70"/>
      <c r="N34" s="68"/>
      <c r="O34" s="69"/>
      <c r="P34" s="69"/>
      <c r="Q34" s="69"/>
      <c r="R34" s="70"/>
      <c r="S34" s="68"/>
      <c r="T34" s="69"/>
      <c r="U34" s="69"/>
      <c r="V34" s="69"/>
      <c r="W34" s="70"/>
      <c r="X34" s="68"/>
      <c r="Y34" s="69"/>
      <c r="Z34" s="69"/>
      <c r="AA34" s="69"/>
      <c r="AB34" s="70"/>
      <c r="AC34" s="49"/>
    </row>
    <row r="35" spans="1:62" x14ac:dyDescent="0.2">
      <c r="A35" s="88" t="s">
        <v>31</v>
      </c>
      <c r="B35" s="89" t="s">
        <v>44</v>
      </c>
      <c r="C35" s="52" t="s">
        <v>98</v>
      </c>
      <c r="D35" s="53"/>
      <c r="E35" s="92"/>
      <c r="F35" s="93"/>
      <c r="G35" s="56">
        <f t="shared" si="0"/>
        <v>0</v>
      </c>
      <c r="H35" s="57">
        <f>M35+R35+AB35+W35</f>
        <v>30</v>
      </c>
      <c r="I35" s="58">
        <f t="shared" ref="I35:AB35" si="9">SUM(I36:I39)</f>
        <v>0</v>
      </c>
      <c r="J35" s="59">
        <f t="shared" si="9"/>
        <v>0</v>
      </c>
      <c r="K35" s="59">
        <f t="shared" si="9"/>
        <v>0</v>
      </c>
      <c r="L35" s="59">
        <f t="shared" si="9"/>
        <v>0</v>
      </c>
      <c r="M35" s="60">
        <f t="shared" si="9"/>
        <v>5</v>
      </c>
      <c r="N35" s="58">
        <f t="shared" si="9"/>
        <v>0</v>
      </c>
      <c r="O35" s="59">
        <f t="shared" si="9"/>
        <v>0</v>
      </c>
      <c r="P35" s="59">
        <f t="shared" si="9"/>
        <v>0</v>
      </c>
      <c r="Q35" s="59">
        <f t="shared" si="9"/>
        <v>0</v>
      </c>
      <c r="R35" s="60">
        <f t="shared" si="9"/>
        <v>5</v>
      </c>
      <c r="S35" s="58">
        <f t="shared" si="9"/>
        <v>0</v>
      </c>
      <c r="T35" s="59">
        <f t="shared" si="9"/>
        <v>0</v>
      </c>
      <c r="U35" s="59">
        <f t="shared" si="9"/>
        <v>0</v>
      </c>
      <c r="V35" s="59">
        <f t="shared" si="9"/>
        <v>0</v>
      </c>
      <c r="W35" s="60">
        <f t="shared" si="9"/>
        <v>10</v>
      </c>
      <c r="X35" s="58">
        <f t="shared" si="9"/>
        <v>0</v>
      </c>
      <c r="Y35" s="59">
        <f t="shared" si="9"/>
        <v>0</v>
      </c>
      <c r="Z35" s="59">
        <f t="shared" si="9"/>
        <v>0</v>
      </c>
      <c r="AA35" s="59">
        <f t="shared" si="9"/>
        <v>0</v>
      </c>
      <c r="AB35" s="60">
        <f t="shared" si="9"/>
        <v>10</v>
      </c>
      <c r="AC35" s="49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</row>
    <row r="36" spans="1:62" x14ac:dyDescent="0.2">
      <c r="A36" s="46">
        <v>26</v>
      </c>
      <c r="B36" s="62" t="s">
        <v>99</v>
      </c>
      <c r="C36" s="63" t="s">
        <v>118</v>
      </c>
      <c r="D36" s="46" t="s">
        <v>100</v>
      </c>
      <c r="E36" s="87" t="s">
        <v>29</v>
      </c>
      <c r="F36" s="10"/>
      <c r="G36" s="66">
        <f t="shared" si="0"/>
        <v>0</v>
      </c>
      <c r="H36" s="67">
        <f>M36+R36+W36+AB36</f>
        <v>5</v>
      </c>
      <c r="I36" s="68"/>
      <c r="J36" s="69"/>
      <c r="K36" s="69"/>
      <c r="L36" s="69" t="s">
        <v>34</v>
      </c>
      <c r="M36" s="70">
        <v>5</v>
      </c>
      <c r="N36" s="68"/>
      <c r="O36" s="69"/>
      <c r="P36" s="69"/>
      <c r="Q36" s="69"/>
      <c r="R36" s="70"/>
      <c r="S36" s="68"/>
      <c r="T36" s="69"/>
      <c r="U36" s="69"/>
      <c r="V36" s="69"/>
      <c r="W36" s="70"/>
      <c r="X36" s="102"/>
      <c r="Y36" s="46"/>
      <c r="Z36" s="46"/>
      <c r="AA36" s="46"/>
      <c r="AB36" s="103"/>
      <c r="AC36" s="49"/>
    </row>
    <row r="37" spans="1:62" x14ac:dyDescent="0.2">
      <c r="A37" s="46">
        <v>27</v>
      </c>
      <c r="B37" s="62" t="s">
        <v>101</v>
      </c>
      <c r="C37" s="63" t="s">
        <v>118</v>
      </c>
      <c r="D37" s="46" t="s">
        <v>102</v>
      </c>
      <c r="E37" s="87" t="s">
        <v>29</v>
      </c>
      <c r="F37" s="46"/>
      <c r="G37" s="66">
        <f t="shared" si="0"/>
        <v>0</v>
      </c>
      <c r="H37" s="67">
        <f t="shared" ref="H37:H39" si="10">M37+R37+W37+AB37</f>
        <v>5</v>
      </c>
      <c r="I37" s="68"/>
      <c r="J37" s="69"/>
      <c r="K37" s="69"/>
      <c r="L37" s="69"/>
      <c r="M37" s="70"/>
      <c r="N37" s="68"/>
      <c r="O37" s="69"/>
      <c r="P37" s="69"/>
      <c r="Q37" s="69" t="s">
        <v>34</v>
      </c>
      <c r="R37" s="70">
        <v>5</v>
      </c>
      <c r="S37" s="68"/>
      <c r="T37" s="69"/>
      <c r="U37" s="69"/>
      <c r="V37" s="69"/>
      <c r="W37" s="70"/>
      <c r="X37" s="68"/>
      <c r="Y37" s="69"/>
      <c r="Z37" s="69"/>
      <c r="AA37" s="69"/>
      <c r="AB37" s="70"/>
      <c r="AC37" s="49" t="str">
        <f>B36</f>
        <v>NDDDP1EMLF</v>
      </c>
    </row>
    <row r="38" spans="1:62" x14ac:dyDescent="0.2">
      <c r="A38" s="46">
        <v>28</v>
      </c>
      <c r="B38" s="62" t="s">
        <v>103</v>
      </c>
      <c r="C38" s="63" t="s">
        <v>118</v>
      </c>
      <c r="D38" s="46" t="s">
        <v>104</v>
      </c>
      <c r="E38" s="87" t="s">
        <v>29</v>
      </c>
      <c r="F38" s="46"/>
      <c r="G38" s="66">
        <f t="shared" si="0"/>
        <v>0</v>
      </c>
      <c r="H38" s="67">
        <f t="shared" si="10"/>
        <v>10</v>
      </c>
      <c r="I38" s="68"/>
      <c r="J38" s="69"/>
      <c r="K38" s="69"/>
      <c r="L38" s="69"/>
      <c r="M38" s="70"/>
      <c r="N38" s="68"/>
      <c r="O38" s="69"/>
      <c r="P38" s="69"/>
      <c r="Q38" s="69"/>
      <c r="R38" s="70"/>
      <c r="S38" s="68"/>
      <c r="T38" s="69"/>
      <c r="U38" s="69"/>
      <c r="V38" s="69" t="s">
        <v>34</v>
      </c>
      <c r="W38" s="70">
        <v>10</v>
      </c>
      <c r="X38" s="68"/>
      <c r="Y38" s="69"/>
      <c r="Z38" s="69"/>
      <c r="AA38" s="69"/>
      <c r="AB38" s="70"/>
      <c r="AC38" s="49" t="str">
        <f t="shared" ref="AC38:AC39" si="11">B37</f>
        <v>NDDDP2EMLF</v>
      </c>
    </row>
    <row r="39" spans="1:62" x14ac:dyDescent="0.2">
      <c r="A39" s="104">
        <v>29</v>
      </c>
      <c r="B39" s="62" t="s">
        <v>105</v>
      </c>
      <c r="C39" s="63" t="s">
        <v>118</v>
      </c>
      <c r="D39" s="46" t="s">
        <v>106</v>
      </c>
      <c r="E39" s="87" t="s">
        <v>29</v>
      </c>
      <c r="F39" s="11"/>
      <c r="G39" s="66">
        <f t="shared" si="0"/>
        <v>0</v>
      </c>
      <c r="H39" s="67">
        <f t="shared" si="10"/>
        <v>10</v>
      </c>
      <c r="I39" s="105"/>
      <c r="J39" s="18"/>
      <c r="K39" s="18"/>
      <c r="L39" s="18"/>
      <c r="M39" s="106"/>
      <c r="N39" s="105"/>
      <c r="O39" s="18"/>
      <c r="P39" s="18"/>
      <c r="Q39" s="18"/>
      <c r="R39" s="106"/>
      <c r="S39" s="105"/>
      <c r="T39" s="18"/>
      <c r="U39" s="18"/>
      <c r="V39" s="18"/>
      <c r="W39" s="106"/>
      <c r="X39" s="105"/>
      <c r="Y39" s="18"/>
      <c r="Z39" s="18"/>
      <c r="AA39" s="18" t="s">
        <v>34</v>
      </c>
      <c r="AB39" s="106">
        <v>10</v>
      </c>
      <c r="AC39" s="49" t="str">
        <f t="shared" si="11"/>
        <v>NDDDP3EMLF</v>
      </c>
    </row>
    <row r="40" spans="1:62" x14ac:dyDescent="0.2">
      <c r="A40" s="88"/>
      <c r="B40" s="107"/>
      <c r="C40" s="20" t="s">
        <v>107</v>
      </c>
      <c r="D40" s="21" t="s">
        <v>108</v>
      </c>
      <c r="E40" s="92"/>
      <c r="F40" s="93"/>
      <c r="G40" s="56">
        <f t="shared" ref="G40:AB40" si="12">G6+G13+G19+G27+G30+G35</f>
        <v>362</v>
      </c>
      <c r="H40" s="57">
        <f t="shared" si="12"/>
        <v>120</v>
      </c>
      <c r="I40" s="58">
        <f t="shared" si="12"/>
        <v>45</v>
      </c>
      <c r="J40" s="59">
        <f t="shared" si="12"/>
        <v>25</v>
      </c>
      <c r="K40" s="59">
        <f t="shared" si="12"/>
        <v>35</v>
      </c>
      <c r="L40" s="59">
        <f t="shared" si="12"/>
        <v>0</v>
      </c>
      <c r="M40" s="60">
        <f t="shared" si="12"/>
        <v>29</v>
      </c>
      <c r="N40" s="58">
        <f t="shared" si="12"/>
        <v>50</v>
      </c>
      <c r="O40" s="59">
        <f t="shared" si="12"/>
        <v>16</v>
      </c>
      <c r="P40" s="59">
        <f t="shared" si="12"/>
        <v>40</v>
      </c>
      <c r="Q40" s="59">
        <f t="shared" si="12"/>
        <v>0</v>
      </c>
      <c r="R40" s="60">
        <f t="shared" si="12"/>
        <v>31</v>
      </c>
      <c r="S40" s="58">
        <f t="shared" si="12"/>
        <v>25</v>
      </c>
      <c r="T40" s="59">
        <f t="shared" si="12"/>
        <v>16</v>
      </c>
      <c r="U40" s="59">
        <f t="shared" si="12"/>
        <v>30</v>
      </c>
      <c r="V40" s="59">
        <f t="shared" si="12"/>
        <v>0</v>
      </c>
      <c r="W40" s="60">
        <f t="shared" si="12"/>
        <v>30</v>
      </c>
      <c r="X40" s="58">
        <f t="shared" si="12"/>
        <v>30</v>
      </c>
      <c r="Y40" s="59">
        <f t="shared" si="12"/>
        <v>20</v>
      </c>
      <c r="Z40" s="59">
        <f t="shared" si="12"/>
        <v>30</v>
      </c>
      <c r="AA40" s="59">
        <f t="shared" si="12"/>
        <v>0</v>
      </c>
      <c r="AB40" s="60">
        <f t="shared" si="12"/>
        <v>30</v>
      </c>
      <c r="AC40" s="49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</row>
    <row r="41" spans="1:62" x14ac:dyDescent="0.2">
      <c r="A41" s="61"/>
      <c r="B41" s="108"/>
      <c r="C41" s="101"/>
      <c r="D41" s="46" t="s">
        <v>109</v>
      </c>
      <c r="E41" s="46"/>
      <c r="F41" s="46"/>
      <c r="G41" s="66"/>
      <c r="H41" s="67"/>
      <c r="I41" s="68"/>
      <c r="J41" s="69"/>
      <c r="K41" s="69"/>
      <c r="L41" s="69">
        <f>COUNTIF(L7:L39,"m")</f>
        <v>3</v>
      </c>
      <c r="M41" s="70"/>
      <c r="N41" s="68"/>
      <c r="O41" s="69"/>
      <c r="P41" s="69"/>
      <c r="Q41" s="69">
        <f>COUNTIF(Q7:Q39,"m")</f>
        <v>4</v>
      </c>
      <c r="R41" s="70"/>
      <c r="S41" s="68"/>
      <c r="T41" s="69"/>
      <c r="U41" s="69"/>
      <c r="V41" s="69">
        <f>COUNTIF(V7:V39,"m")</f>
        <v>5</v>
      </c>
      <c r="W41" s="70"/>
      <c r="X41" s="68"/>
      <c r="Y41" s="69"/>
      <c r="Z41" s="69"/>
      <c r="AA41" s="69">
        <f>COUNTIF(AA7:AA39,"m")</f>
        <v>5</v>
      </c>
      <c r="AB41" s="70"/>
      <c r="AC41" s="49"/>
    </row>
    <row r="42" spans="1:62" x14ac:dyDescent="0.2">
      <c r="A42" s="61"/>
      <c r="B42" s="108"/>
      <c r="C42" s="101"/>
      <c r="D42" s="46" t="s">
        <v>110</v>
      </c>
      <c r="E42" s="46"/>
      <c r="F42" s="46"/>
      <c r="G42" s="66"/>
      <c r="H42" s="67"/>
      <c r="I42" s="68"/>
      <c r="J42" s="69"/>
      <c r="K42" s="69"/>
      <c r="L42" s="69">
        <f>COUNTIF(L7:L39,"e")</f>
        <v>3</v>
      </c>
      <c r="M42" s="70"/>
      <c r="N42" s="68"/>
      <c r="O42" s="69"/>
      <c r="P42" s="69"/>
      <c r="Q42" s="69">
        <f>COUNTIF(Q7:Q39,"e")</f>
        <v>3</v>
      </c>
      <c r="R42" s="70"/>
      <c r="S42" s="68"/>
      <c r="T42" s="69"/>
      <c r="U42" s="69"/>
      <c r="V42" s="69">
        <f>COUNTIF(V7:V39,"e")</f>
        <v>0</v>
      </c>
      <c r="W42" s="70"/>
      <c r="X42" s="68"/>
      <c r="Y42" s="69"/>
      <c r="Z42" s="69"/>
      <c r="AA42" s="69">
        <f>COUNTIF(AA7:AA39,"e")</f>
        <v>1</v>
      </c>
      <c r="AB42" s="70"/>
      <c r="AC42" s="49"/>
    </row>
    <row r="43" spans="1:62" x14ac:dyDescent="0.2">
      <c r="A43" s="61"/>
      <c r="B43" s="108"/>
      <c r="C43" s="101"/>
      <c r="D43" s="46" t="s">
        <v>111</v>
      </c>
      <c r="E43" s="46"/>
      <c r="F43" s="46"/>
      <c r="G43" s="66"/>
      <c r="H43" s="67"/>
      <c r="I43" s="68"/>
      <c r="J43" s="69"/>
      <c r="K43" s="69"/>
      <c r="L43" s="69">
        <f>COUNTIF(L7:L39,"s")</f>
        <v>1</v>
      </c>
      <c r="M43" s="70"/>
      <c r="N43" s="68"/>
      <c r="O43" s="69"/>
      <c r="P43" s="69"/>
      <c r="Q43" s="69">
        <f>COUNTIF(Q7:Q39,"s")</f>
        <v>0</v>
      </c>
      <c r="R43" s="70"/>
      <c r="S43" s="68"/>
      <c r="T43" s="69"/>
      <c r="U43" s="69"/>
      <c r="V43" s="69">
        <f>COUNTIF(V7:V39,"s")</f>
        <v>0</v>
      </c>
      <c r="W43" s="70"/>
      <c r="X43" s="68"/>
      <c r="Y43" s="69"/>
      <c r="Z43" s="69"/>
      <c r="AA43" s="69">
        <f>COUNTIF(AA7:AA39,"s")</f>
        <v>0</v>
      </c>
      <c r="AB43" s="70"/>
      <c r="AC43" s="49"/>
    </row>
    <row r="44" spans="1:62" ht="13.5" thickBot="1" x14ac:dyDescent="0.25">
      <c r="A44" s="109"/>
      <c r="B44" s="110"/>
      <c r="C44" s="111"/>
      <c r="D44" s="111" t="s">
        <v>107</v>
      </c>
      <c r="E44" s="111"/>
      <c r="F44" s="111"/>
      <c r="G44" s="112"/>
      <c r="H44" s="113"/>
      <c r="I44" s="114"/>
      <c r="J44" s="115"/>
      <c r="K44" s="115">
        <f>I40+J40+K40</f>
        <v>105</v>
      </c>
      <c r="L44" s="115">
        <f>SUM(L41:L43)</f>
        <v>7</v>
      </c>
      <c r="M44" s="116"/>
      <c r="N44" s="114"/>
      <c r="O44" s="115"/>
      <c r="P44" s="115">
        <f>N40+O40+P40</f>
        <v>106</v>
      </c>
      <c r="Q44" s="115">
        <f>SUM(Q41:Q43)</f>
        <v>7</v>
      </c>
      <c r="R44" s="116"/>
      <c r="S44" s="114"/>
      <c r="T44" s="115"/>
      <c r="U44" s="115">
        <f>S40+T40+U40</f>
        <v>71</v>
      </c>
      <c r="V44" s="115">
        <f>SUM(V41:V43)</f>
        <v>5</v>
      </c>
      <c r="W44" s="116"/>
      <c r="X44" s="114"/>
      <c r="Y44" s="115"/>
      <c r="Z44" s="115">
        <f>X40+Y40+Z40</f>
        <v>80</v>
      </c>
      <c r="AA44" s="115">
        <f>SUM(AA41:AA43)</f>
        <v>6</v>
      </c>
      <c r="AB44" s="116"/>
      <c r="AC44" s="117"/>
    </row>
    <row r="45" spans="1:62" x14ac:dyDescent="0.2">
      <c r="F45" s="1"/>
      <c r="Y45" s="2"/>
      <c r="Z45" s="2"/>
      <c r="AA45" s="2"/>
    </row>
    <row r="46" spans="1:62" x14ac:dyDescent="0.2">
      <c r="D46" s="2" t="s">
        <v>112</v>
      </c>
      <c r="E46" s="2" t="s">
        <v>113</v>
      </c>
      <c r="F46" s="1"/>
      <c r="Y46" s="2"/>
      <c r="Z46" s="2"/>
      <c r="AA46" s="2"/>
    </row>
    <row r="47" spans="1:62" x14ac:dyDescent="0.2">
      <c r="D47" s="13" t="s">
        <v>114</v>
      </c>
      <c r="E47" s="13">
        <v>13</v>
      </c>
    </row>
    <row r="48" spans="1:62" x14ac:dyDescent="0.2">
      <c r="D48" s="2" t="s">
        <v>76</v>
      </c>
      <c r="E48" s="2">
        <v>5</v>
      </c>
    </row>
    <row r="49" spans="4:5" x14ac:dyDescent="0.2">
      <c r="D49" s="2" t="s">
        <v>78</v>
      </c>
      <c r="E49" s="2">
        <v>4</v>
      </c>
    </row>
    <row r="50" spans="4:5" x14ac:dyDescent="0.2">
      <c r="D50" s="2" t="s">
        <v>70</v>
      </c>
      <c r="E50" s="2">
        <v>4</v>
      </c>
    </row>
    <row r="54" spans="4:5" x14ac:dyDescent="0.2">
      <c r="D54" s="13" t="s">
        <v>115</v>
      </c>
      <c r="E54" s="13">
        <v>13</v>
      </c>
    </row>
    <row r="55" spans="4:5" x14ac:dyDescent="0.2">
      <c r="D55" s="2" t="s">
        <v>28</v>
      </c>
      <c r="E55" s="2">
        <v>5</v>
      </c>
    </row>
    <row r="56" spans="4:5" x14ac:dyDescent="0.2">
      <c r="D56" s="2" t="s">
        <v>80</v>
      </c>
      <c r="E56" s="2">
        <v>4</v>
      </c>
    </row>
    <row r="57" spans="4:5" x14ac:dyDescent="0.2">
      <c r="D57" s="7" t="s">
        <v>39</v>
      </c>
      <c r="E57" s="2">
        <v>4</v>
      </c>
    </row>
  </sheetData>
  <mergeCells count="22">
    <mergeCell ref="A1:AA1"/>
    <mergeCell ref="A2:AA2"/>
    <mergeCell ref="A3:A5"/>
    <mergeCell ref="B3:B5"/>
    <mergeCell ref="C3:C5"/>
    <mergeCell ref="D3:D5"/>
    <mergeCell ref="E3:E5"/>
    <mergeCell ref="G3:G5"/>
    <mergeCell ref="I3:AB3"/>
    <mergeCell ref="AC3:AC4"/>
    <mergeCell ref="H4:H5"/>
    <mergeCell ref="I4:M4"/>
    <mergeCell ref="N4:R4"/>
    <mergeCell ref="S4:W4"/>
    <mergeCell ref="X4:AB4"/>
    <mergeCell ref="C40:D40"/>
    <mergeCell ref="C6:D6"/>
    <mergeCell ref="C13:D13"/>
    <mergeCell ref="C19:D19"/>
    <mergeCell ref="C27:D27"/>
    <mergeCell ref="C30:D30"/>
    <mergeCell ref="C35:D3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8FE39-1515-4C6C-B1FF-1333904F7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92A6D-8089-4039-8C15-A2C64A1968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0F06D3-559B-4A09-A753-86B7809574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BI MSc part 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2022-10-05T21:23:47Z</dcterms:created>
  <dcterms:modified xsi:type="dcterms:W3CDTF">2025-02-07T19:25:13Z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100300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