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-105" yWindow="0" windowWidth="26010" windowHeight="20985" firstSheet="3" activeTab="3"/>
  </bookViews>
  <sheets>
    <sheet name="Szakiranyok" sheetId="4" state="hidden" r:id="rId1"/>
    <sheet name="Munka2" sheetId="2" state="hidden" r:id="rId2"/>
    <sheet name="Munka3" sheetId="3" state="hidden" r:id="rId3"/>
    <sheet name="KIB_M_MSC_LEVELEZŐ" sheetId="9" r:id="rId4"/>
    <sheet name="Munka1" sheetId="10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0" i="9" l="1"/>
  <c r="AC20" i="9"/>
  <c r="AD31" i="9"/>
  <c r="AD32" i="9"/>
  <c r="AD24" i="9"/>
  <c r="AD25" i="9"/>
  <c r="AD26" i="9"/>
  <c r="AD27" i="9"/>
  <c r="AD28" i="9"/>
  <c r="AD18" i="9"/>
  <c r="AD19" i="9"/>
  <c r="AD21" i="9"/>
  <c r="AD16" i="9"/>
  <c r="F37" i="9" l="1"/>
  <c r="G37" i="9"/>
  <c r="F38" i="9"/>
  <c r="G38" i="9"/>
  <c r="F39" i="9"/>
  <c r="G39" i="9"/>
  <c r="F40" i="9"/>
  <c r="G40" i="9"/>
  <c r="F41" i="9"/>
  <c r="G41" i="9"/>
  <c r="G36" i="9"/>
  <c r="F36" i="9"/>
  <c r="AC32" i="9"/>
  <c r="AC31" i="9"/>
  <c r="AC28" i="9"/>
  <c r="AC27" i="9"/>
  <c r="AC26" i="9"/>
  <c r="AC25" i="9"/>
  <c r="AC24" i="9"/>
  <c r="AC21" i="9"/>
  <c r="AC19" i="9"/>
  <c r="AC18" i="9"/>
  <c r="AC16" i="9"/>
  <c r="F8" i="9"/>
  <c r="G8" i="9"/>
  <c r="G7" i="9" l="1"/>
  <c r="F7" i="9"/>
  <c r="AB48" i="9"/>
  <c r="AB47" i="9"/>
  <c r="Z45" i="9"/>
  <c r="U45" i="9"/>
  <c r="P45" i="9"/>
  <c r="K45" i="9"/>
  <c r="Z44" i="9"/>
  <c r="U44" i="9"/>
  <c r="P44" i="9"/>
  <c r="K44" i="9"/>
  <c r="Z43" i="9"/>
  <c r="L35" i="9"/>
  <c r="G32" i="9"/>
  <c r="G31" i="9"/>
  <c r="G30" i="9"/>
  <c r="AA29" i="9"/>
  <c r="Y29" i="9"/>
  <c r="X29" i="9"/>
  <c r="W29" i="9"/>
  <c r="V29" i="9"/>
  <c r="T29" i="9"/>
  <c r="S29" i="9"/>
  <c r="R29" i="9"/>
  <c r="Q29" i="9"/>
  <c r="O29" i="9"/>
  <c r="N29" i="9"/>
  <c r="M29" i="9"/>
  <c r="L29" i="9"/>
  <c r="J29" i="9"/>
  <c r="I29" i="9"/>
  <c r="H29" i="9"/>
  <c r="F29" i="9"/>
  <c r="G28" i="9"/>
  <c r="F28" i="9"/>
  <c r="G27" i="9"/>
  <c r="F27" i="9"/>
  <c r="G26" i="9"/>
  <c r="F26" i="9"/>
  <c r="G25" i="9"/>
  <c r="F25" i="9"/>
  <c r="G24" i="9"/>
  <c r="F24" i="9"/>
  <c r="AA23" i="9"/>
  <c r="Y23" i="9"/>
  <c r="X23" i="9"/>
  <c r="W23" i="9"/>
  <c r="V23" i="9"/>
  <c r="T23" i="9"/>
  <c r="S23" i="9"/>
  <c r="R23" i="9"/>
  <c r="Q23" i="9"/>
  <c r="O23" i="9"/>
  <c r="N23" i="9"/>
  <c r="M23" i="9"/>
  <c r="L23" i="9"/>
  <c r="J23" i="9"/>
  <c r="I23" i="9"/>
  <c r="H23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AA10" i="9"/>
  <c r="Y10" i="9"/>
  <c r="X10" i="9"/>
  <c r="W10" i="9"/>
  <c r="V10" i="9"/>
  <c r="T10" i="9"/>
  <c r="S10" i="9"/>
  <c r="R10" i="9"/>
  <c r="Q10" i="9"/>
  <c r="O10" i="9"/>
  <c r="N10" i="9"/>
  <c r="M10" i="9"/>
  <c r="L10" i="9"/>
  <c r="J10" i="9"/>
  <c r="I10" i="9"/>
  <c r="H10" i="9"/>
  <c r="G9" i="9"/>
  <c r="F9" i="9"/>
  <c r="G6" i="9"/>
  <c r="F6" i="9"/>
  <c r="AA5" i="9"/>
  <c r="Y5" i="9"/>
  <c r="X5" i="9"/>
  <c r="W5" i="9"/>
  <c r="V5" i="9"/>
  <c r="T5" i="9"/>
  <c r="S5" i="9"/>
  <c r="R5" i="9"/>
  <c r="Q5" i="9"/>
  <c r="O5" i="9"/>
  <c r="N5" i="9"/>
  <c r="M5" i="9"/>
  <c r="L5" i="9"/>
  <c r="J5" i="9"/>
  <c r="I5" i="9"/>
  <c r="H5" i="9"/>
  <c r="G5" i="9"/>
  <c r="G29" i="9" l="1"/>
  <c r="K43" i="9"/>
  <c r="P43" i="9"/>
  <c r="U43" i="9"/>
  <c r="G23" i="9"/>
  <c r="G10" i="9"/>
  <c r="F23" i="9"/>
  <c r="F10" i="9"/>
  <c r="F5" i="9"/>
  <c r="G48" i="9"/>
  <c r="G47" i="9"/>
  <c r="H48" i="9"/>
  <c r="H47" i="9"/>
  <c r="I48" i="9"/>
  <c r="I47" i="9"/>
  <c r="J48" i="9"/>
  <c r="J47" i="9"/>
  <c r="L48" i="9"/>
  <c r="L47" i="9"/>
  <c r="M48" i="9"/>
  <c r="M47" i="9"/>
  <c r="N48" i="9"/>
  <c r="N47" i="9"/>
  <c r="O48" i="9"/>
  <c r="O47" i="9"/>
  <c r="Q48" i="9"/>
  <c r="Q47" i="9"/>
  <c r="R48" i="9"/>
  <c r="R47" i="9"/>
  <c r="S48" i="9"/>
  <c r="S47" i="9"/>
  <c r="T48" i="9"/>
  <c r="T47" i="9"/>
  <c r="V48" i="9"/>
  <c r="V47" i="9"/>
  <c r="W48" i="9"/>
  <c r="W47" i="9"/>
  <c r="X48" i="9"/>
  <c r="X47" i="9"/>
  <c r="Y48" i="9"/>
  <c r="Y47" i="9"/>
  <c r="AA48" i="9"/>
  <c r="AA47" i="9"/>
  <c r="F48" i="9" l="1"/>
  <c r="F47" i="9"/>
  <c r="AC47" i="9"/>
  <c r="AC48" i="9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<sst xmlns="http://schemas.openxmlformats.org/spreadsheetml/2006/main" count="990" uniqueCount="421">
  <si>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</si>
  <si>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</si>
  <si>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</si>
  <si>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</si>
  <si>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</si>
  <si>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</si>
  <si>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</si>
  <si>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</si>
  <si>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</si>
  <si>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</si>
  <si>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</si>
  <si>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</si>
  <si>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</si>
  <si>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</si>
  <si>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</si>
  <si>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</si>
  <si>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</si>
  <si>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</si>
  <si>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</si>
  <si>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</si>
  <si>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</si>
  <si>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</si>
  <si>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</si>
  <si>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</si>
  <si>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</si>
  <si>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</si>
  <si>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</si>
  <si>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</si>
  <si>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</si>
  <si>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</si>
  <si>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</si>
  <si>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</si>
  <si>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</si>
  <si>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</si>
  <si>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</si>
  <si>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</si>
  <si>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</si>
  <si>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</si>
  <si>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</si>
  <si>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</si>
  <si>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</si>
  <si>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</si>
  <si>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</si>
  <si>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</si>
  <si>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</si>
  <si>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</si>
  <si>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</si>
  <si>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</si>
  <si>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</si>
  <si>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</si>
  <si>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</si>
  <si>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</si>
  <si>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</si>
  <si>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</si>
  <si>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</si>
  <si>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</si>
  <si>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</si>
  <si>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</si>
  <si>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</si>
  <si>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</si>
  <si>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</si>
  <si>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</si>
  <si>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</si>
  <si>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</si>
  <si>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</si>
  <si>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</si>
  <si>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</si>
  <si>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</si>
  <si>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</si>
  <si>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</si>
  <si>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</si>
  <si>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</si>
  <si>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</si>
  <si>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</si>
  <si>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</si>
  <si>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</si>
  <si>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</si>
  <si>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</si>
  <si>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</si>
  <si>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</si>
  <si>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</si>
  <si>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</si>
  <si>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</si>
  <si>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</si>
  <si>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</si>
  <si>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</si>
  <si>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</si>
  <si>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</si>
  <si>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</si>
  <si>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</si>
  <si>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</si>
  <si>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</si>
  <si>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</si>
  <si>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</si>
  <si>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</si>
  <si>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</si>
  <si>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</si>
  <si>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</si>
  <si>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</si>
  <si>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</si>
  <si>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</si>
  <si>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</si>
  <si>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</si>
  <si>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</si>
  <si>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</si>
  <si>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</si>
  <si>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</si>
  <si>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</si>
  <si>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</si>
  <si>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</si>
  <si>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</si>
  <si>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</si>
  <si>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</si>
  <si>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</si>
  <si>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</si>
  <si>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</si>
  <si>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</si>
  <si>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</si>
  <si>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</si>
  <si>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</si>
  <si>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</si>
  <si>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</si>
  <si>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</si>
  <si>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</si>
  <si>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</si>
  <si>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</si>
  <si>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</si>
  <si>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</si>
  <si>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</si>
  <si>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</si>
  <si>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</si>
  <si>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</si>
  <si>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</si>
  <si>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</si>
  <si>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</si>
  <si>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</si>
  <si>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</si>
  <si>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</si>
  <si>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</si>
  <si>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</si>
  <si>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</si>
  <si>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</si>
  <si>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</si>
  <si>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</si>
  <si>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</si>
  <si>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</si>
  <si>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</si>
  <si>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</si>
  <si>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</si>
  <si>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</si>
  <si>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</si>
  <si>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</si>
  <si>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</si>
  <si>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</si>
  <si>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</si>
  <si>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</si>
  <si>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</si>
  <si>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</si>
  <si>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</si>
  <si>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</si>
  <si>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</si>
  <si>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</si>
  <si>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</si>
  <si>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</si>
  <si>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</si>
  <si>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</si>
  <si>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</si>
  <si>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</si>
  <si>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</si>
  <si>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</si>
  <si>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</si>
  <si>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</si>
  <si>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</si>
  <si>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</si>
  <si>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</si>
  <si>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</si>
  <si>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</si>
  <si>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</si>
  <si>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</si>
  <si>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</si>
  <si>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</si>
  <si>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</si>
  <si>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</si>
  <si>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</si>
  <si>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</si>
  <si>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</si>
  <si>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</si>
  <si>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</si>
  <si>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</si>
  <si>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</si>
  <si>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</si>
  <si>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</si>
  <si>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</si>
  <si>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</si>
  <si>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</si>
  <si>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</si>
  <si>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</si>
  <si>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</si>
  <si>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</si>
  <si>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</si>
  <si>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</si>
  <si>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</si>
  <si>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</si>
  <si>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</si>
  <si>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</si>
  <si>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</si>
  <si>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</si>
  <si>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</si>
  <si>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</si>
  <si>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</si>
  <si>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</si>
  <si>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</si>
  <si>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</si>
  <si>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</si>
  <si>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</si>
  <si>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</si>
  <si>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</si>
  <si>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</si>
  <si>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</si>
  <si>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</si>
  <si>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</si>
  <si>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</si>
  <si>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</si>
  <si>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</si>
  <si>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</si>
  <si>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</si>
  <si>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</si>
  <si>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</si>
  <si>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</si>
  <si>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</si>
  <si>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</si>
  <si>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</si>
  <si>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</si>
  <si>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</si>
  <si>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</si>
  <si>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</si>
  <si>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</si>
  <si>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</si>
  <si>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</si>
  <si>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</si>
  <si>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</si>
  <si>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</si>
  <si>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</si>
  <si>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</si>
  <si>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</si>
  <si>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</si>
  <si>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</si>
  <si>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</si>
  <si>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</si>
  <si>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</si>
  <si>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</si>
  <si>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</si>
  <si>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</si>
  <si>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</si>
  <si>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</si>
  <si>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</si>
  <si>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</si>
  <si>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</si>
  <si>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</si>
  <si>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</si>
  <si>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</si>
  <si>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</si>
  <si>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</si>
  <si>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</si>
  <si>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</si>
  <si>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</si>
  <si>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</si>
  <si>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</si>
  <si>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</si>
  <si>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</si>
  <si>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</si>
  <si>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</si>
  <si>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</si>
  <si>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</si>
  <si>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</si>
  <si>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</si>
  <si>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</si>
  <si>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</si>
  <si>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Kiberbiztonsági mérnöki mesterképzési szak levelező tagozat tantervi táblája 
érvényes 2023.09.01-től</t>
  </si>
  <si>
    <t>Szemeszterek</t>
  </si>
  <si>
    <t>Előtanulmány</t>
  </si>
  <si>
    <t>Tantárgy neve</t>
  </si>
  <si>
    <t>Tárgyfelelős</t>
  </si>
  <si>
    <t>Intézet</t>
  </si>
  <si>
    <t>féléves óra</t>
  </si>
  <si>
    <t>kredit</t>
  </si>
  <si>
    <t>1.</t>
  </si>
  <si>
    <t>2.</t>
  </si>
  <si>
    <t>3.</t>
  </si>
  <si>
    <t>4.</t>
  </si>
  <si>
    <t>Tárgy betű</t>
  </si>
  <si>
    <t>vége</t>
  </si>
  <si>
    <t>Természettudományi és gazdasági ismeretek (5-10)</t>
  </si>
  <si>
    <t>Projektmenedzsment és vállalkozásfejlesztés</t>
  </si>
  <si>
    <t>Dr. Almási Anikó</t>
  </si>
  <si>
    <t>KRI</t>
  </si>
  <si>
    <t>é</t>
  </si>
  <si>
    <t>MX</t>
  </si>
  <si>
    <t>AM1</t>
  </si>
  <si>
    <t>HMNE</t>
  </si>
  <si>
    <t>NBXKR1HMLF</t>
  </si>
  <si>
    <t>Kriptografia és kvantumkriptográfia *</t>
  </si>
  <si>
    <t>Prof. Dr. Kozlovszky Miklós</t>
  </si>
  <si>
    <t>BMI</t>
  </si>
  <si>
    <t>VX</t>
  </si>
  <si>
    <t>MM1</t>
  </si>
  <si>
    <t>OTTESI1MLF</t>
  </si>
  <si>
    <t>Testnevelés 1.</t>
  </si>
  <si>
    <t>Hiervarter Ákos</t>
  </si>
  <si>
    <t>TSI</t>
  </si>
  <si>
    <t>h</t>
  </si>
  <si>
    <t>OTTESI2MLF</t>
  </si>
  <si>
    <t>Testnevelés 2.</t>
  </si>
  <si>
    <t>Szakmai törzsanyag (30-60)</t>
  </si>
  <si>
    <t>NBXBK1HMLF</t>
  </si>
  <si>
    <t>Bevezetés a kiberbiztonságba</t>
  </si>
  <si>
    <t>Dr. Póser Valéria</t>
  </si>
  <si>
    <t>BX</t>
  </si>
  <si>
    <t>IB1</t>
  </si>
  <si>
    <t>NKXHT1HMLF</t>
  </si>
  <si>
    <t>Hálózati technológiák</t>
  </si>
  <si>
    <t>Balázsné Dr. Kail Eszter</t>
  </si>
  <si>
    <t>NSXPP1HMLF</t>
  </si>
  <si>
    <t>Programozási paradigmák és adatszerkezetek*</t>
  </si>
  <si>
    <t>Prof. Dr. Szénási Sándor</t>
  </si>
  <si>
    <t>SZFI</t>
  </si>
  <si>
    <t>IX</t>
  </si>
  <si>
    <t>SKG</t>
  </si>
  <si>
    <t>NKXAB1HMLF</t>
  </si>
  <si>
    <t>Adatbázis és Big Data technológiák</t>
  </si>
  <si>
    <t>Dr. Fleiner Rita Dominika</t>
  </si>
  <si>
    <t>AB1</t>
  </si>
  <si>
    <t>NKXKO1HMLF</t>
  </si>
  <si>
    <t>Korszerű operációs rendszerek</t>
  </si>
  <si>
    <t>Dr. habil. Lovas Róbert</t>
  </si>
  <si>
    <t>NKXHH1HMLF</t>
  </si>
  <si>
    <t>Haladó hálózati technológiák és biztonságuk</t>
  </si>
  <si>
    <t>PER</t>
  </si>
  <si>
    <t>NBXKM1HMLF</t>
  </si>
  <si>
    <t>Kutatásmódszertan*</t>
  </si>
  <si>
    <t> </t>
  </si>
  <si>
    <t>HS1</t>
  </si>
  <si>
    <t>NBXKB1HMLF</t>
  </si>
  <si>
    <t>Kiberbiztonság - Biztonságtudatosság</t>
  </si>
  <si>
    <t>MI1</t>
  </si>
  <si>
    <t>NBXIA1HMLF</t>
  </si>
  <si>
    <t>IT megfelelőség, audit és kockázatelemzés</t>
  </si>
  <si>
    <t>NBXMS1HMLF</t>
  </si>
  <si>
    <t>Modern szerver trendek, hardening*</t>
  </si>
  <si>
    <t>NKXFB1HMLF</t>
  </si>
  <si>
    <t xml:space="preserve">Felhőszolgáltatások és biztonságuk </t>
  </si>
  <si>
    <t>CC1</t>
  </si>
  <si>
    <t>Differenciált szakmai ismeretek (20-30)</t>
  </si>
  <si>
    <t>SOC elemző specializáció (SOC)</t>
  </si>
  <si>
    <t>NBXNF1HMLF</t>
  </si>
  <si>
    <t xml:space="preserve">Nyílt forráskódú SOC fejlesztés I. </t>
  </si>
  <si>
    <t>Vörösné Dr. Bánáti-Baumann Anna</t>
  </si>
  <si>
    <t>NBXNF2HMLF</t>
  </si>
  <si>
    <t>Nyílt forráskódú SOC fejlesztés II.</t>
  </si>
  <si>
    <t>NKXMK1HMLF</t>
  </si>
  <si>
    <t xml:space="preserve">MI-alapú megoldások a kibervédelemben </t>
  </si>
  <si>
    <t>NKXSO1HMLF</t>
  </si>
  <si>
    <t>SOAR - Security orchestration, automation and response</t>
  </si>
  <si>
    <t>NKXDF1HMLF</t>
  </si>
  <si>
    <t>Digitális forensic és fenyegetés vadászat</t>
  </si>
  <si>
    <t>NDDDM1HMLF</t>
  </si>
  <si>
    <t>Diplomamunka I.</t>
  </si>
  <si>
    <t>ND</t>
  </si>
  <si>
    <t>DM1</t>
  </si>
  <si>
    <t>NDDDM2HMLF</t>
  </si>
  <si>
    <t>Diplomamunka II.</t>
  </si>
  <si>
    <t>DM2</t>
  </si>
  <si>
    <t>NDDDM3HMLF</t>
  </si>
  <si>
    <t>Diplomamunka III.</t>
  </si>
  <si>
    <t>DM4</t>
  </si>
  <si>
    <t>Kritériumtárgy</t>
  </si>
  <si>
    <t>NDIPT1HMLF</t>
  </si>
  <si>
    <t>Patronálás</t>
  </si>
  <si>
    <t>Dr. Szabó László Attila</t>
  </si>
  <si>
    <t>AMI</t>
  </si>
  <si>
    <t>a</t>
  </si>
  <si>
    <t>Szabadon választható tárgyak (min. 10 kredit)</t>
  </si>
  <si>
    <t>NBVBP1HMLF</t>
  </si>
  <si>
    <t>Bevezetés a blokklánc programozásba</t>
  </si>
  <si>
    <t>Prof. Dr. Lazányi Kornélia</t>
  </si>
  <si>
    <t>MV</t>
  </si>
  <si>
    <t>SM1</t>
  </si>
  <si>
    <t>NBVAC1HMLF</t>
  </si>
  <si>
    <t>Automative Cybersecurity</t>
  </si>
  <si>
    <t>NKVBA1HMLF</t>
  </si>
  <si>
    <t>Bevezetés az adattudományba</t>
  </si>
  <si>
    <t>NBVKK1HMLF</t>
  </si>
  <si>
    <t>Kiberbiztonsági kihívások a gyakorlatban</t>
  </si>
  <si>
    <t>BV</t>
  </si>
  <si>
    <t>RP1</t>
  </si>
  <si>
    <t>NKVFI1HMLF</t>
  </si>
  <si>
    <t>Felhő alapú IoT és Big Data platformok</t>
  </si>
  <si>
    <t>NBVGS1HMLF</t>
  </si>
  <si>
    <t>5G security</t>
  </si>
  <si>
    <t>TM1</t>
  </si>
  <si>
    <t>Követelmények száma:</t>
  </si>
  <si>
    <t>Vizsga (v)</t>
  </si>
  <si>
    <t>Évközi jegy (é)</t>
  </si>
  <si>
    <t>Specializáció nélkül</t>
  </si>
  <si>
    <t>SOC specializációval</t>
  </si>
  <si>
    <t>A záróvizsga tárgyai: Modern szerver trendek, hardening és a specialzáció adott tárgycsoportja</t>
  </si>
  <si>
    <t>1. félév</t>
  </si>
  <si>
    <t>BSc ekvivalens tárgy</t>
  </si>
  <si>
    <t>megjegyzés</t>
  </si>
  <si>
    <t>NBXPV1HMLF</t>
  </si>
  <si>
    <t>nincs</t>
  </si>
  <si>
    <t>Testnevelés I.</t>
  </si>
  <si>
    <t>Informatikai biztonság</t>
  </si>
  <si>
    <t>nincs levelező, az F-ben 5. félévben lesz, most csak üzemmérnöknek van</t>
  </si>
  <si>
    <t>Számítógép hálózatok</t>
  </si>
  <si>
    <t>nincs levelező, az F-ben 3. félévben lesz</t>
  </si>
  <si>
    <t>Szoftvertervezés és -fejlesztés II.</t>
  </si>
  <si>
    <t>nincs őszi, nem is lesz csak MSc-n</t>
  </si>
  <si>
    <t>Salgótarjánnal összevonva</t>
  </si>
  <si>
    <t>Dr. habil. Fleiner Rita Dominika</t>
  </si>
  <si>
    <t>Dr. habil. Eigner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</si>
</sst>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1" fillId="0" borderId="0"/>
  </cellStyleXfs>
  <cellXfs count="342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7" xfId="0" applyFont="1" applyBorder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" xfId="0" applyFont="1" applyBorder="1"/>
    <xf numFmtId="0" fontId="10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0" fillId="0" borderId="5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" fillId="0" borderId="46" xfId="0" applyFont="1" applyBorder="1" applyAlignment="1">
      <alignment horizontal="center"/>
    </xf>
    <xf numFmtId="0" fontId="2" fillId="0" borderId="27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2" fillId="0" borderId="20" xfId="4" applyFont="1" applyBorder="1" applyAlignment="1">
      <alignment horizontal="left" vertical="center" wrapText="1"/>
    </xf>
    <xf numFmtId="0" fontId="2" fillId="0" borderId="5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27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 wrapText="1"/>
    </xf>
    <xf numFmtId="0" fontId="10" fillId="0" borderId="44" xfId="4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24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0" fontId="10" fillId="0" borderId="63" xfId="4" applyFont="1" applyBorder="1" applyAlignment="1">
      <alignment horizontal="center" vertical="center"/>
    </xf>
    <xf numFmtId="0" fontId="2" fillId="0" borderId="5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64" xfId="6" applyFont="1" applyBorder="1" applyAlignment="1">
      <alignment horizontal="center" vertical="center"/>
    </xf>
    <xf numFmtId="0" fontId="2" fillId="0" borderId="65" xfId="6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10" fillId="0" borderId="67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8" fillId="0" borderId="46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73" xfId="6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4" xfId="6" applyFont="1" applyBorder="1" applyAlignment="1">
      <alignment horizontal="left" vertical="center" wrapText="1"/>
    </xf>
    <xf numFmtId="0" fontId="2" fillId="0" borderId="75" xfId="6" applyFont="1" applyBorder="1" applyAlignment="1">
      <alignment horizontal="left" vertical="center" wrapText="1"/>
    </xf>
    <xf numFmtId="0" fontId="2" fillId="0" borderId="76" xfId="6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 wrapText="1"/>
    </xf>
    <xf numFmtId="0" fontId="2" fillId="0" borderId="71" xfId="4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7" xfId="6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0" fillId="0" borderId="17" xfId="4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horizontal="left" vertical="center"/>
    </xf>
    <xf numFmtId="0" fontId="12" fillId="4" borderId="43" xfId="0" applyFont="1" applyFill="1" applyBorder="1"/>
    <xf numFmtId="0" fontId="12" fillId="0" borderId="43" xfId="0" applyFont="1" applyBorder="1"/>
    <xf numFmtId="0" fontId="12" fillId="3" borderId="44" xfId="0" applyFont="1" applyFill="1" applyBorder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left" vertical="center"/>
    </xf>
    <xf numFmtId="0" fontId="2" fillId="0" borderId="7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77" xfId="6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4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4" fillId="0" borderId="0" xfId="3" applyAlignment="1">
      <alignment horizontal="left"/>
    </xf>
    <xf numFmtId="0" fontId="2" fillId="0" borderId="5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7">
    <cellStyle name="Normál" xfId="0" builtinId="0"/>
    <cellStyle name="Normál 2" xfId="4"/>
    <cellStyle name="Normál 3" xfId="6"/>
    <cellStyle name="Normál 3 2" xfId="5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140625" defaultRowHeight="12.75" x14ac:dyDescent="0.2"/>
  <cols>
    <col min="1" max="1" width="43" style="7" customWidth="1"/>
    <col min="2" max="2" width="14.28515625" style="7" customWidth="1"/>
    <col min="3" max="3" width="4" style="7" customWidth="1"/>
    <col min="4" max="4" width="4.28515625" style="7" customWidth="1"/>
    <col min="5" max="5" width="4.140625" style="7" customWidth="1"/>
    <col min="6" max="6" width="3.85546875" style="7" customWidth="1"/>
    <col min="7" max="7" width="2.85546875" style="7" customWidth="1"/>
    <col min="8" max="8" width="4.140625" style="7" customWidth="1"/>
    <col min="9" max="9" width="3.7109375" style="7" customWidth="1"/>
    <col min="10" max="10" width="4.140625" style="7" customWidth="1"/>
    <col min="11" max="11" width="2.7109375" style="7" customWidth="1"/>
    <col min="12" max="12" width="3.7109375" style="7" bestFit="1" customWidth="1"/>
    <col min="13" max="13" width="3.140625" style="7" customWidth="1"/>
    <col min="14" max="14" width="3.28515625" style="7" customWidth="1"/>
    <col min="15" max="15" width="4.140625" style="7" customWidth="1"/>
    <col min="16" max="16" width="2.28515625" style="7" customWidth="1"/>
    <col min="17" max="17" width="2.85546875" style="7" customWidth="1"/>
    <col min="18" max="18" width="3" style="7" customWidth="1"/>
    <col min="19" max="256" width="11.28515625" style="7" customWidth="1"/>
    <col min="257" max="16384" width="9.140625" style="7"/>
  </cols>
  <sheetData>
    <row r="1" spans="1:19" ht="15.75" x14ac:dyDescent="0.25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5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5" thickBot="1" x14ac:dyDescent="0.25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2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2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2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2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2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2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2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2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5" thickBot="1" x14ac:dyDescent="0.25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2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.75" x14ac:dyDescent="0.25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x14ac:dyDescent="0.2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5" thickBo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2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5" thickBot="1" x14ac:dyDescent="0.25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2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2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2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2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2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2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5" thickBot="1" x14ac:dyDescent="0.25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2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2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.75" x14ac:dyDescent="0.25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x14ac:dyDescent="0.2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x14ac:dyDescent="0.2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2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5" thickBo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2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5" thickBot="1" x14ac:dyDescent="0.25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2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2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2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2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2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2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5" thickBot="1" x14ac:dyDescent="0.25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2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2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.75" x14ac:dyDescent="0.25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x14ac:dyDescent="0.2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x14ac:dyDescent="0.2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2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5" thickBo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2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5" thickBot="1" x14ac:dyDescent="0.25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2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2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2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2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2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2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5" thickBot="1" x14ac:dyDescent="0.25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2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2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.75" hidden="1" x14ac:dyDescent="0.25">
      <c r="C89" s="85" t="s">
        <v>0</v>
      </c>
    </row>
    <row r="90" spans="1:19" hidden="1" x14ac:dyDescent="0.2">
      <c r="A90" s="86" t="s">
        <v>1</v>
      </c>
      <c r="S90" s="87" t="s">
        <v>32</v>
      </c>
    </row>
    <row r="91" spans="1:19" hidden="1" x14ac:dyDescent="0.2"/>
    <row r="92" spans="1:19" hidden="1" x14ac:dyDescent="0.2">
      <c r="A92" s="7" t="s">
        <v>3</v>
      </c>
      <c r="B92" s="86" t="s">
        <v>65</v>
      </c>
    </row>
    <row r="93" spans="1:19" hidden="1" x14ac:dyDescent="0.2"/>
    <row r="94" spans="1:19" hidden="1" x14ac:dyDescent="0.2">
      <c r="A94" s="7" t="s">
        <v>66</v>
      </c>
    </row>
    <row r="95" spans="1:19" ht="13.5" hidden="1" thickBot="1" x14ac:dyDescent="0.25"/>
    <row r="96" spans="1:19" hidden="1" x14ac:dyDescent="0.2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5" hidden="1" thickBot="1" x14ac:dyDescent="0.25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2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2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2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2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2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2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5" hidden="1" thickBot="1" x14ac:dyDescent="0.25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2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2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2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2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2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2"/>
    <row r="111" spans="1:19" hidden="1" x14ac:dyDescent="0.2"/>
    <row r="112" spans="1:19" ht="15.75" x14ac:dyDescent="0.25">
      <c r="C112" s="85" t="s">
        <v>0</v>
      </c>
    </row>
    <row r="113" spans="1:19" x14ac:dyDescent="0.2">
      <c r="A113" s="86" t="s">
        <v>1</v>
      </c>
      <c r="S113" s="87" t="s">
        <v>2</v>
      </c>
    </row>
    <row r="115" spans="1:19" x14ac:dyDescent="0.2">
      <c r="A115" s="7" t="s">
        <v>3</v>
      </c>
      <c r="B115" s="86" t="s">
        <v>92</v>
      </c>
    </row>
    <row r="117" spans="1:19" x14ac:dyDescent="0.2">
      <c r="A117" s="7" t="s">
        <v>93</v>
      </c>
    </row>
    <row r="118" spans="1:19" ht="13.5" thickBot="1" x14ac:dyDescent="0.25"/>
    <row r="119" spans="1:19" x14ac:dyDescent="0.2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5" thickBot="1" x14ac:dyDescent="0.25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2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2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2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2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2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2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5" thickBot="1" x14ac:dyDescent="0.25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2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.75" hidden="1" x14ac:dyDescent="0.25">
      <c r="C131" s="85" t="s">
        <v>0</v>
      </c>
    </row>
    <row r="132" spans="1:19" hidden="1" x14ac:dyDescent="0.2">
      <c r="A132" s="86" t="s">
        <v>1</v>
      </c>
      <c r="S132" s="87" t="s">
        <v>2</v>
      </c>
    </row>
    <row r="133" spans="1:19" hidden="1" x14ac:dyDescent="0.2"/>
    <row r="134" spans="1:19" hidden="1" x14ac:dyDescent="0.2">
      <c r="A134" s="7" t="s">
        <v>3</v>
      </c>
      <c r="B134" s="86" t="s">
        <v>101</v>
      </c>
    </row>
    <row r="135" spans="1:19" hidden="1" x14ac:dyDescent="0.2"/>
    <row r="136" spans="1:19" hidden="1" x14ac:dyDescent="0.2">
      <c r="A136" s="7" t="s">
        <v>102</v>
      </c>
    </row>
    <row r="137" spans="1:19" ht="13.5" hidden="1" thickBot="1" x14ac:dyDescent="0.25"/>
    <row r="138" spans="1:19" hidden="1" x14ac:dyDescent="0.2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5" hidden="1" thickBot="1" x14ac:dyDescent="0.25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2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2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2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2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5" hidden="1" thickBot="1" x14ac:dyDescent="0.25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2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85" t="s">
        <v>0</v>
      </c>
    </row>
    <row r="150" spans="1:19" x14ac:dyDescent="0.2">
      <c r="A150" s="86" t="s">
        <v>1</v>
      </c>
      <c r="S150" s="87" t="s">
        <v>2</v>
      </c>
    </row>
    <row r="152" spans="1:19" x14ac:dyDescent="0.2">
      <c r="A152" s="7" t="s">
        <v>3</v>
      </c>
      <c r="B152" s="86" t="s">
        <v>113</v>
      </c>
    </row>
    <row r="154" spans="1:19" x14ac:dyDescent="0.2">
      <c r="A154" s="7" t="s">
        <v>114</v>
      </c>
    </row>
    <row r="155" spans="1:19" ht="13.5" thickBot="1" x14ac:dyDescent="0.25"/>
    <row r="156" spans="1:19" x14ac:dyDescent="0.2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5" thickBot="1" x14ac:dyDescent="0.25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2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2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2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2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2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5" thickBot="1" x14ac:dyDescent="0.25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2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.75" hidden="1" x14ac:dyDescent="0.25">
      <c r="C168" s="85" t="s">
        <v>0</v>
      </c>
    </row>
    <row r="169" spans="1:19" hidden="1" x14ac:dyDescent="0.2">
      <c r="A169" s="86" t="s">
        <v>1</v>
      </c>
      <c r="S169" s="87" t="s">
        <v>2</v>
      </c>
    </row>
    <row r="170" spans="1:19" hidden="1" x14ac:dyDescent="0.2"/>
    <row r="171" spans="1:19" hidden="1" x14ac:dyDescent="0.2">
      <c r="A171" s="7" t="s">
        <v>3</v>
      </c>
      <c r="B171" s="86" t="s">
        <v>121</v>
      </c>
    </row>
    <row r="172" spans="1:19" hidden="1" x14ac:dyDescent="0.2"/>
    <row r="173" spans="1:19" hidden="1" x14ac:dyDescent="0.2">
      <c r="A173" s="7" t="s">
        <v>122</v>
      </c>
    </row>
    <row r="174" spans="1:19" ht="13.5" hidden="1" thickBot="1" x14ac:dyDescent="0.25"/>
    <row r="175" spans="1:19" hidden="1" x14ac:dyDescent="0.2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5" hidden="1" thickBot="1" x14ac:dyDescent="0.25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2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2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2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2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2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5" hidden="1" thickBot="1" x14ac:dyDescent="0.25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2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85" t="s">
        <v>0</v>
      </c>
    </row>
    <row r="188" spans="1:19" x14ac:dyDescent="0.2">
      <c r="A188" s="86" t="s">
        <v>1</v>
      </c>
      <c r="S188" s="87" t="s">
        <v>2</v>
      </c>
    </row>
    <row r="190" spans="1:19" x14ac:dyDescent="0.2">
      <c r="A190" s="7" t="s">
        <v>3</v>
      </c>
      <c r="B190" s="86" t="s">
        <v>135</v>
      </c>
    </row>
    <row r="192" spans="1:19" x14ac:dyDescent="0.2">
      <c r="A192" s="7" t="s">
        <v>136</v>
      </c>
    </row>
    <row r="193" spans="1:19" ht="13.5" thickBot="1" x14ac:dyDescent="0.25"/>
    <row r="194" spans="1:19" x14ac:dyDescent="0.2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5" thickBot="1" x14ac:dyDescent="0.25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2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2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2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2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2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2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2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5" thickBot="1" x14ac:dyDescent="0.25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2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.75" hidden="1" x14ac:dyDescent="0.25">
      <c r="C207" s="85" t="s">
        <v>0</v>
      </c>
    </row>
    <row r="208" spans="1:19" hidden="1" x14ac:dyDescent="0.2">
      <c r="A208" s="86" t="s">
        <v>1</v>
      </c>
      <c r="S208" s="87" t="s">
        <v>2</v>
      </c>
    </row>
    <row r="209" spans="1:19" hidden="1" x14ac:dyDescent="0.2"/>
    <row r="210" spans="1:19" hidden="1" x14ac:dyDescent="0.2">
      <c r="A210" s="7" t="s">
        <v>3</v>
      </c>
      <c r="B210" s="86" t="s">
        <v>143</v>
      </c>
    </row>
    <row r="211" spans="1:19" hidden="1" x14ac:dyDescent="0.2"/>
    <row r="212" spans="1:19" hidden="1" x14ac:dyDescent="0.2">
      <c r="A212" s="7" t="s">
        <v>102</v>
      </c>
    </row>
    <row r="213" spans="1:19" ht="13.5" hidden="1" thickBot="1" x14ac:dyDescent="0.25"/>
    <row r="214" spans="1:19" hidden="1" x14ac:dyDescent="0.2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5" hidden="1" thickBot="1" x14ac:dyDescent="0.25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2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2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2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2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5" hidden="1" thickBot="1" x14ac:dyDescent="0.25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2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2"/>
    <row r="223" spans="1:19" hidden="1" x14ac:dyDescent="0.2"/>
    <row r="224" spans="1:19" ht="15.75" x14ac:dyDescent="0.25">
      <c r="C224" s="85" t="s">
        <v>0</v>
      </c>
    </row>
    <row r="225" spans="1:19" x14ac:dyDescent="0.2">
      <c r="A225" s="86" t="s">
        <v>1</v>
      </c>
      <c r="S225" s="87" t="s">
        <v>2</v>
      </c>
    </row>
    <row r="227" spans="1:19" x14ac:dyDescent="0.2">
      <c r="A227" s="7" t="s">
        <v>3</v>
      </c>
      <c r="B227" s="86" t="s">
        <v>155</v>
      </c>
    </row>
    <row r="229" spans="1:19" x14ac:dyDescent="0.2">
      <c r="A229" s="7" t="s">
        <v>156</v>
      </c>
    </row>
    <row r="230" spans="1:19" ht="13.5" thickBot="1" x14ac:dyDescent="0.25"/>
    <row r="231" spans="1:19" x14ac:dyDescent="0.2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5" thickBot="1" x14ac:dyDescent="0.25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2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2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2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2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2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2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2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5" thickBot="1" x14ac:dyDescent="0.25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2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2">
      <c r="A243" s="7" t="s">
        <v>164</v>
      </c>
    </row>
    <row r="244" spans="1:19" x14ac:dyDescent="0.2">
      <c r="A244" s="7" t="s">
        <v>165</v>
      </c>
    </row>
    <row r="245" spans="1:19" x14ac:dyDescent="0.2">
      <c r="A245" s="7" t="s">
        <v>166</v>
      </c>
    </row>
    <row r="248" spans="1:19" ht="15.75" x14ac:dyDescent="0.25">
      <c r="C248" s="85" t="s">
        <v>0</v>
      </c>
    </row>
    <row r="249" spans="1:19" x14ac:dyDescent="0.2">
      <c r="A249" s="86" t="s">
        <v>1</v>
      </c>
      <c r="S249" s="87" t="s">
        <v>167</v>
      </c>
    </row>
    <row r="251" spans="1:19" x14ac:dyDescent="0.2">
      <c r="A251" s="7" t="s">
        <v>3</v>
      </c>
      <c r="B251" s="318" t="s">
        <v>168</v>
      </c>
      <c r="C251" s="318"/>
      <c r="D251" s="318"/>
      <c r="E251" s="318"/>
      <c r="F251" s="318"/>
      <c r="G251" s="318"/>
      <c r="H251" s="318"/>
      <c r="I251" s="318"/>
      <c r="J251" s="318"/>
    </row>
    <row r="253" spans="1:19" x14ac:dyDescent="0.2">
      <c r="A253" s="7" t="s">
        <v>169</v>
      </c>
    </row>
    <row r="254" spans="1:19" ht="13.5" thickBot="1" x14ac:dyDescent="0.25"/>
    <row r="255" spans="1:19" x14ac:dyDescent="0.2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5" thickBot="1" x14ac:dyDescent="0.25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2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2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2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2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2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2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5" thickBot="1" x14ac:dyDescent="0.25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2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2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ColWidth="8.7109375"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4" t="s">
        <v>184</v>
      </c>
    </row>
    <row r="3" spans="1:2" x14ac:dyDescent="0.2">
      <c r="A3" t="s">
        <v>185</v>
      </c>
      <c r="B3">
        <v>1</v>
      </c>
    </row>
    <row r="4" spans="1:2" x14ac:dyDescent="0.2">
      <c r="A4" t="s">
        <v>186</v>
      </c>
      <c r="B4">
        <v>1</v>
      </c>
    </row>
    <row r="5" spans="1:2" x14ac:dyDescent="0.2">
      <c r="A5" t="s">
        <v>187</v>
      </c>
      <c r="B5">
        <v>1</v>
      </c>
    </row>
    <row r="6" spans="1:2" x14ac:dyDescent="0.2">
      <c r="A6" t="s">
        <v>188</v>
      </c>
      <c r="B6">
        <v>1</v>
      </c>
    </row>
    <row r="7" spans="1:2" x14ac:dyDescent="0.2">
      <c r="A7" t="s">
        <v>189</v>
      </c>
      <c r="B7">
        <v>2</v>
      </c>
    </row>
    <row r="8" spans="1:2" x14ac:dyDescent="0.2">
      <c r="A8" t="s">
        <v>190</v>
      </c>
      <c r="B8">
        <v>1</v>
      </c>
    </row>
    <row r="9" spans="1:2" x14ac:dyDescent="0.2">
      <c r="A9" t="s">
        <v>191</v>
      </c>
      <c r="B9">
        <v>3</v>
      </c>
    </row>
    <row r="10" spans="1:2" x14ac:dyDescent="0.2">
      <c r="A10" t="s">
        <v>192</v>
      </c>
      <c r="B10">
        <v>3</v>
      </c>
    </row>
    <row r="11" spans="1:2" x14ac:dyDescent="0.2">
      <c r="A11" t="s">
        <v>193</v>
      </c>
      <c r="B11">
        <v>1</v>
      </c>
    </row>
    <row r="12" spans="1:2" x14ac:dyDescent="0.2">
      <c r="A12" t="s">
        <v>194</v>
      </c>
      <c r="B12">
        <v>1</v>
      </c>
    </row>
    <row r="13" spans="1:2" x14ac:dyDescent="0.2">
      <c r="A13" t="s">
        <v>195</v>
      </c>
      <c r="B13">
        <v>3</v>
      </c>
    </row>
    <row r="14" spans="1:2" x14ac:dyDescent="0.2">
      <c r="A14" t="s">
        <v>196</v>
      </c>
      <c r="B14">
        <v>1</v>
      </c>
    </row>
    <row r="15" spans="1:2" x14ac:dyDescent="0.2">
      <c r="A15" t="s">
        <v>197</v>
      </c>
      <c r="B15">
        <v>1</v>
      </c>
    </row>
    <row r="16" spans="1:2" x14ac:dyDescent="0.2">
      <c r="A16" t="s">
        <v>198</v>
      </c>
      <c r="B16">
        <v>2</v>
      </c>
    </row>
    <row r="17" spans="1:2" x14ac:dyDescent="0.2">
      <c r="A17" t="s">
        <v>199</v>
      </c>
      <c r="B17">
        <v>1</v>
      </c>
    </row>
    <row r="18" spans="1:2" x14ac:dyDescent="0.2">
      <c r="A18" t="s">
        <v>200</v>
      </c>
    </row>
    <row r="19" spans="1:2" x14ac:dyDescent="0.2">
      <c r="A19" t="s">
        <v>201</v>
      </c>
      <c r="B19">
        <v>1</v>
      </c>
    </row>
    <row r="21" spans="1:2" x14ac:dyDescent="0.2">
      <c r="A21" s="4" t="s">
        <v>202</v>
      </c>
    </row>
    <row r="23" spans="1:2" x14ac:dyDescent="0.2">
      <c r="A23" t="s">
        <v>203</v>
      </c>
      <c r="B23">
        <v>1</v>
      </c>
    </row>
    <row r="24" spans="1:2" x14ac:dyDescent="0.2">
      <c r="A24" t="s">
        <v>204</v>
      </c>
      <c r="B24">
        <v>3</v>
      </c>
    </row>
    <row r="25" spans="1:2" x14ac:dyDescent="0.2">
      <c r="A25" t="s">
        <v>205</v>
      </c>
      <c r="B25">
        <v>1</v>
      </c>
    </row>
    <row r="26" spans="1:2" x14ac:dyDescent="0.2">
      <c r="A26" t="s">
        <v>206</v>
      </c>
      <c r="B26">
        <v>1</v>
      </c>
    </row>
    <row r="27" spans="1:2" x14ac:dyDescent="0.2">
      <c r="A27" t="s">
        <v>207</v>
      </c>
      <c r="B27">
        <v>3</v>
      </c>
    </row>
    <row r="28" spans="1:2" x14ac:dyDescent="0.2">
      <c r="A28" t="s">
        <v>208</v>
      </c>
      <c r="B28">
        <v>3</v>
      </c>
    </row>
    <row r="29" spans="1:2" x14ac:dyDescent="0.2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ColWidth="8.7109375" defaultRowHeight="12.75" x14ac:dyDescent="0.2"/>
  <cols>
    <col min="1" max="1" width="36" bestFit="1" customWidth="1"/>
  </cols>
  <sheetData>
    <row r="1" spans="1:2" x14ac:dyDescent="0.2">
      <c r="A1" s="2" t="s">
        <v>210</v>
      </c>
      <c r="B1" t="s">
        <v>6</v>
      </c>
    </row>
    <row r="2" spans="1:2" x14ac:dyDescent="0.2">
      <c r="A2" s="1" t="s">
        <v>211</v>
      </c>
    </row>
    <row r="3" spans="1:2" x14ac:dyDescent="0.2">
      <c r="A3" s="1" t="s">
        <v>212</v>
      </c>
    </row>
    <row r="4" spans="1:2" x14ac:dyDescent="0.2">
      <c r="A4" s="1" t="s">
        <v>213</v>
      </c>
    </row>
    <row r="5" spans="1:2" x14ac:dyDescent="0.2">
      <c r="A5" s="1" t="s">
        <v>214</v>
      </c>
    </row>
    <row r="6" spans="1:2" x14ac:dyDescent="0.2">
      <c r="A6" s="1" t="s">
        <v>215</v>
      </c>
    </row>
    <row r="7" spans="1:2" x14ac:dyDescent="0.2">
      <c r="A7" s="1" t="s">
        <v>216</v>
      </c>
    </row>
    <row r="8" spans="1:2" x14ac:dyDescent="0.2">
      <c r="A8" s="1" t="s">
        <v>217</v>
      </c>
    </row>
    <row r="9" spans="1:2" x14ac:dyDescent="0.2">
      <c r="A9" s="1" t="s">
        <v>218</v>
      </c>
    </row>
    <row r="10" spans="1:2" x14ac:dyDescent="0.2">
      <c r="A10" s="1" t="s">
        <v>219</v>
      </c>
    </row>
    <row r="11" spans="1:2" x14ac:dyDescent="0.2">
      <c r="A11" s="1" t="s">
        <v>220</v>
      </c>
    </row>
    <row r="12" spans="1:2" x14ac:dyDescent="0.2">
      <c r="A12" s="1" t="s">
        <v>221</v>
      </c>
    </row>
    <row r="13" spans="1:2" x14ac:dyDescent="0.2">
      <c r="A13" s="1" t="s">
        <v>222</v>
      </c>
    </row>
    <row r="14" spans="1:2" x14ac:dyDescent="0.2">
      <c r="A14" s="1"/>
    </row>
    <row r="15" spans="1:2" x14ac:dyDescent="0.2">
      <c r="A15" s="2" t="s">
        <v>223</v>
      </c>
    </row>
    <row r="16" spans="1:2" x14ac:dyDescent="0.2">
      <c r="A16" s="1" t="s">
        <v>224</v>
      </c>
    </row>
    <row r="17" spans="1:1" x14ac:dyDescent="0.2">
      <c r="A17" s="1" t="s">
        <v>225</v>
      </c>
    </row>
    <row r="18" spans="1:1" x14ac:dyDescent="0.2">
      <c r="A18" s="1" t="s">
        <v>226</v>
      </c>
    </row>
    <row r="19" spans="1:1" x14ac:dyDescent="0.2">
      <c r="A19" s="1" t="s">
        <v>227</v>
      </c>
    </row>
    <row r="20" spans="1:1" x14ac:dyDescent="0.2">
      <c r="A20" s="1" t="s">
        <v>228</v>
      </c>
    </row>
    <row r="21" spans="1:1" x14ac:dyDescent="0.2">
      <c r="A21" s="1" t="s">
        <v>229</v>
      </c>
    </row>
    <row r="22" spans="1:1" x14ac:dyDescent="0.2">
      <c r="A22" s="1" t="s">
        <v>230</v>
      </c>
    </row>
    <row r="23" spans="1:1" x14ac:dyDescent="0.2">
      <c r="A23" s="1" t="s">
        <v>231</v>
      </c>
    </row>
    <row r="24" spans="1:1" x14ac:dyDescent="0.2">
      <c r="A24" s="1"/>
    </row>
    <row r="25" spans="1:1" x14ac:dyDescent="0.2">
      <c r="A25" s="2" t="s">
        <v>232</v>
      </c>
    </row>
    <row r="26" spans="1:1" x14ac:dyDescent="0.2">
      <c r="A26" s="2" t="s">
        <v>233</v>
      </c>
    </row>
    <row r="27" spans="1:1" x14ac:dyDescent="0.2">
      <c r="A27" s="1" t="s">
        <v>234</v>
      </c>
    </row>
    <row r="28" spans="1:1" x14ac:dyDescent="0.2">
      <c r="A28" s="1" t="s">
        <v>235</v>
      </c>
    </row>
    <row r="29" spans="1:1" x14ac:dyDescent="0.2">
      <c r="A29" s="1" t="s">
        <v>236</v>
      </c>
    </row>
    <row r="30" spans="1:1" x14ac:dyDescent="0.2">
      <c r="A30" s="1" t="s">
        <v>237</v>
      </c>
    </row>
    <row r="31" spans="1:1" x14ac:dyDescent="0.2">
      <c r="A31" s="1" t="s">
        <v>238</v>
      </c>
    </row>
    <row r="32" spans="1:1" x14ac:dyDescent="0.2">
      <c r="A32" s="1" t="s">
        <v>239</v>
      </c>
    </row>
    <row r="33" spans="1:1" x14ac:dyDescent="0.2">
      <c r="A33" s="1" t="s">
        <v>240</v>
      </c>
    </row>
    <row r="34" spans="1:1" x14ac:dyDescent="0.2">
      <c r="A34" s="1" t="s">
        <v>241</v>
      </c>
    </row>
    <row r="35" spans="1:1" x14ac:dyDescent="0.2">
      <c r="A35" s="1" t="s">
        <v>242</v>
      </c>
    </row>
    <row r="36" spans="1:1" x14ac:dyDescent="0.2">
      <c r="A36" s="1" t="s">
        <v>81</v>
      </c>
    </row>
    <row r="37" spans="1:1" x14ac:dyDescent="0.2">
      <c r="A37" s="1" t="s">
        <v>243</v>
      </c>
    </row>
    <row r="38" spans="1:1" x14ac:dyDescent="0.2">
      <c r="A38" s="2" t="s">
        <v>244</v>
      </c>
    </row>
    <row r="39" spans="1:1" x14ac:dyDescent="0.2">
      <c r="A39" s="1" t="s">
        <v>245</v>
      </c>
    </row>
    <row r="40" spans="1:1" x14ac:dyDescent="0.2">
      <c r="A40" s="1" t="s">
        <v>246</v>
      </c>
    </row>
    <row r="41" spans="1:1" x14ac:dyDescent="0.2">
      <c r="A41" s="1" t="s">
        <v>247</v>
      </c>
    </row>
    <row r="42" spans="1:1" x14ac:dyDescent="0.2">
      <c r="A42" s="1" t="s">
        <v>248</v>
      </c>
    </row>
    <row r="43" spans="1:1" x14ac:dyDescent="0.2">
      <c r="A43" s="1" t="s">
        <v>249</v>
      </c>
    </row>
    <row r="44" spans="1:1" x14ac:dyDescent="0.2">
      <c r="A44" s="1" t="s">
        <v>250</v>
      </c>
    </row>
    <row r="45" spans="1:1" x14ac:dyDescent="0.2">
      <c r="A45" s="1" t="s">
        <v>251</v>
      </c>
    </row>
    <row r="46" spans="1:1" x14ac:dyDescent="0.2">
      <c r="A46" s="1" t="s">
        <v>252</v>
      </c>
    </row>
    <row r="47" spans="1:1" x14ac:dyDescent="0.2">
      <c r="A47" s="1" t="s">
        <v>253</v>
      </c>
    </row>
    <row r="48" spans="1:1" x14ac:dyDescent="0.2">
      <c r="A48" s="1" t="s">
        <v>254</v>
      </c>
    </row>
    <row r="49" spans="1:1" x14ac:dyDescent="0.2">
      <c r="A49" s="1" t="s">
        <v>255</v>
      </c>
    </row>
    <row r="50" spans="1:1" x14ac:dyDescent="0.2">
      <c r="A50" s="1" t="s">
        <v>256</v>
      </c>
    </row>
    <row r="51" spans="1:1" x14ac:dyDescent="0.2">
      <c r="A51" s="1" t="s">
        <v>257</v>
      </c>
    </row>
    <row r="52" spans="1:1" x14ac:dyDescent="0.2">
      <c r="A52" s="1" t="s">
        <v>258</v>
      </c>
    </row>
    <row r="53" spans="1:1" x14ac:dyDescent="0.2">
      <c r="A53" s="1" t="s">
        <v>259</v>
      </c>
    </row>
    <row r="54" spans="1:1" x14ac:dyDescent="0.2">
      <c r="A54" s="1" t="s">
        <v>260</v>
      </c>
    </row>
    <row r="55" spans="1:1" x14ac:dyDescent="0.2">
      <c r="A55" s="1" t="s">
        <v>261</v>
      </c>
    </row>
    <row r="56" spans="1:1" x14ac:dyDescent="0.2">
      <c r="A56" s="2" t="s">
        <v>262</v>
      </c>
    </row>
    <row r="57" spans="1:1" x14ac:dyDescent="0.2">
      <c r="A57" s="1" t="s">
        <v>263</v>
      </c>
    </row>
    <row r="58" spans="1:1" x14ac:dyDescent="0.2">
      <c r="A58" s="1" t="s">
        <v>264</v>
      </c>
    </row>
    <row r="59" spans="1:1" x14ac:dyDescent="0.2">
      <c r="A59" s="1" t="s">
        <v>265</v>
      </c>
    </row>
    <row r="60" spans="1:1" x14ac:dyDescent="0.2">
      <c r="A60" s="1" t="s">
        <v>266</v>
      </c>
    </row>
    <row r="61" spans="1:1" x14ac:dyDescent="0.2">
      <c r="A61" s="1" t="s">
        <v>267</v>
      </c>
    </row>
    <row r="62" spans="1:1" x14ac:dyDescent="0.2">
      <c r="A62" s="1" t="s">
        <v>268</v>
      </c>
    </row>
    <row r="63" spans="1:1" x14ac:dyDescent="0.2">
      <c r="A63" s="1" t="s">
        <v>269</v>
      </c>
    </row>
    <row r="64" spans="1:1" x14ac:dyDescent="0.2">
      <c r="A64" s="1" t="s">
        <v>270</v>
      </c>
    </row>
    <row r="65" spans="1:1" x14ac:dyDescent="0.2">
      <c r="A65" s="1" t="s">
        <v>271</v>
      </c>
    </row>
    <row r="66" spans="1:1" x14ac:dyDescent="0.2">
      <c r="A66" s="1" t="s">
        <v>272</v>
      </c>
    </row>
    <row r="67" spans="1:1" x14ac:dyDescent="0.2">
      <c r="A67" s="1"/>
    </row>
    <row r="68" spans="1:1" x14ac:dyDescent="0.2">
      <c r="A68" s="1"/>
    </row>
    <row r="69" spans="1:1" x14ac:dyDescent="0.2">
      <c r="A69" s="2" t="s">
        <v>273</v>
      </c>
    </row>
    <row r="70" spans="1:1" x14ac:dyDescent="0.2">
      <c r="A70" s="1" t="s">
        <v>274</v>
      </c>
    </row>
    <row r="71" spans="1:1" x14ac:dyDescent="0.2">
      <c r="A71" s="1" t="s">
        <v>275</v>
      </c>
    </row>
    <row r="72" spans="1:1" x14ac:dyDescent="0.2">
      <c r="A72" s="1"/>
    </row>
    <row r="73" spans="1:1" x14ac:dyDescent="0.2">
      <c r="A73" s="2" t="s">
        <v>231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276</v>
      </c>
    </row>
    <row r="78" spans="1:1" x14ac:dyDescent="0.2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zoomScale="120" zoomScaleNormal="120" workbookViewId="0">
      <selection sqref="A1:AD1"/>
    </sheetView>
  </sheetViews>
  <sheetFormatPr defaultColWidth="9.140625" defaultRowHeight="11.25" x14ac:dyDescent="0.2"/>
  <cols>
    <col min="1" max="1" width="4.28515625" style="143" bestFit="1" customWidth="1"/>
    <col min="2" max="2" width="12.7109375" style="143" bestFit="1" customWidth="1"/>
    <col min="3" max="3" width="36.7109375" style="3" bestFit="1" customWidth="1"/>
    <col min="4" max="4" width="25.85546875" style="3" bestFit="1" customWidth="1"/>
    <col min="5" max="5" width="5.140625" style="143" bestFit="1" customWidth="1"/>
    <col min="6" max="6" width="6.7109375" style="146" customWidth="1"/>
    <col min="7" max="7" width="5.28515625" style="146" customWidth="1"/>
    <col min="8" max="27" width="3.7109375" style="3" customWidth="1"/>
    <col min="28" max="28" width="21" style="3" hidden="1" customWidth="1"/>
    <col min="29" max="29" width="4.7109375" style="143" customWidth="1"/>
    <col min="30" max="30" width="12.28515625" style="143" bestFit="1" customWidth="1"/>
    <col min="31" max="31" width="5.7109375" style="3" hidden="1" customWidth="1"/>
    <col min="32" max="32" width="8.28515625" style="3" hidden="1" customWidth="1"/>
    <col min="33" max="33" width="5.140625" style="145" hidden="1" customWidth="1"/>
    <col min="34" max="257" width="11.28515625" style="3" customWidth="1"/>
    <col min="258" max="16384" width="9.140625" style="3"/>
  </cols>
  <sheetData>
    <row r="1" spans="1:33" ht="33.6" customHeight="1" x14ac:dyDescent="0.25">
      <c r="A1" s="323" t="s">
        <v>278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G1" s="3"/>
    </row>
    <row r="2" spans="1:33" ht="15" customHeight="1" x14ac:dyDescent="0.2">
      <c r="A2" s="147"/>
      <c r="B2" s="201"/>
      <c r="C2" s="148"/>
      <c r="D2" s="243"/>
      <c r="E2" s="250"/>
      <c r="F2" s="308"/>
      <c r="G2" s="309"/>
      <c r="H2" s="325" t="s">
        <v>279</v>
      </c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7"/>
      <c r="AB2" s="154"/>
      <c r="AC2" s="328"/>
      <c r="AD2" s="330" t="s">
        <v>280</v>
      </c>
      <c r="AG2" s="3"/>
    </row>
    <row r="3" spans="1:33" ht="15" customHeight="1" x14ac:dyDescent="0.2">
      <c r="A3" s="332"/>
      <c r="B3" s="334" t="s">
        <v>67</v>
      </c>
      <c r="C3" s="336" t="s">
        <v>281</v>
      </c>
      <c r="D3" s="336" t="s">
        <v>282</v>
      </c>
      <c r="E3" s="336" t="s">
        <v>283</v>
      </c>
      <c r="F3" s="338" t="s">
        <v>284</v>
      </c>
      <c r="G3" s="340" t="s">
        <v>285</v>
      </c>
      <c r="H3" s="319" t="s">
        <v>286</v>
      </c>
      <c r="I3" s="320"/>
      <c r="J3" s="320"/>
      <c r="K3" s="320"/>
      <c r="L3" s="321"/>
      <c r="M3" s="319" t="s">
        <v>287</v>
      </c>
      <c r="N3" s="320"/>
      <c r="O3" s="320"/>
      <c r="P3" s="320"/>
      <c r="Q3" s="321"/>
      <c r="R3" s="322" t="s">
        <v>288</v>
      </c>
      <c r="S3" s="320"/>
      <c r="T3" s="320"/>
      <c r="U3" s="320"/>
      <c r="V3" s="321"/>
      <c r="W3" s="319" t="s">
        <v>289</v>
      </c>
      <c r="X3" s="320"/>
      <c r="Y3" s="320"/>
      <c r="Z3" s="320"/>
      <c r="AA3" s="321"/>
      <c r="AC3" s="329"/>
      <c r="AD3" s="331"/>
      <c r="AE3" s="3" t="s">
        <v>283</v>
      </c>
      <c r="AF3" s="3" t="s">
        <v>290</v>
      </c>
      <c r="AG3" s="3" t="s">
        <v>291</v>
      </c>
    </row>
    <row r="4" spans="1:33" ht="15" customHeight="1" x14ac:dyDescent="0.2">
      <c r="A4" s="333"/>
      <c r="B4" s="335"/>
      <c r="C4" s="337"/>
      <c r="D4" s="337"/>
      <c r="E4" s="337"/>
      <c r="F4" s="339"/>
      <c r="G4" s="341"/>
      <c r="H4" s="151" t="s">
        <v>12</v>
      </c>
      <c r="I4" s="137" t="s">
        <v>13</v>
      </c>
      <c r="J4" s="137" t="s">
        <v>14</v>
      </c>
      <c r="K4" s="137" t="s">
        <v>15</v>
      </c>
      <c r="L4" s="138" t="s">
        <v>16</v>
      </c>
      <c r="M4" s="151" t="s">
        <v>12</v>
      </c>
      <c r="N4" s="137" t="s">
        <v>13</v>
      </c>
      <c r="O4" s="137" t="s">
        <v>14</v>
      </c>
      <c r="P4" s="137" t="s">
        <v>15</v>
      </c>
      <c r="Q4" s="138" t="s">
        <v>16</v>
      </c>
      <c r="R4" s="184" t="s">
        <v>12</v>
      </c>
      <c r="S4" s="137" t="s">
        <v>13</v>
      </c>
      <c r="T4" s="137" t="s">
        <v>14</v>
      </c>
      <c r="U4" s="137" t="s">
        <v>15</v>
      </c>
      <c r="V4" s="138" t="s">
        <v>16</v>
      </c>
      <c r="W4" s="151" t="s">
        <v>12</v>
      </c>
      <c r="X4" s="137" t="s">
        <v>13</v>
      </c>
      <c r="Y4" s="137" t="s">
        <v>14</v>
      </c>
      <c r="Z4" s="137" t="s">
        <v>15</v>
      </c>
      <c r="AA4" s="138" t="s">
        <v>16</v>
      </c>
      <c r="AB4" s="144"/>
      <c r="AC4" s="297"/>
      <c r="AD4" s="198" t="s">
        <v>67</v>
      </c>
      <c r="AG4" s="3"/>
    </row>
    <row r="5" spans="1:33" s="160" customFormat="1" ht="15" customHeight="1" x14ac:dyDescent="0.2">
      <c r="A5" s="163"/>
      <c r="B5" s="164"/>
      <c r="C5" s="259" t="s">
        <v>292</v>
      </c>
      <c r="D5" s="260"/>
      <c r="E5" s="261"/>
      <c r="F5" s="310">
        <f>SUM(F6:F9)</f>
        <v>52</v>
      </c>
      <c r="G5" s="311">
        <f>SUM(G6:G9)</f>
        <v>12</v>
      </c>
      <c r="H5" s="262">
        <f>SUM(H6:H9)</f>
        <v>10</v>
      </c>
      <c r="I5" s="263">
        <f>SUM(I6:I9)</f>
        <v>16</v>
      </c>
      <c r="J5" s="263">
        <f>SUM(J6:J9)</f>
        <v>0</v>
      </c>
      <c r="K5" s="263"/>
      <c r="L5" s="264">
        <f>SUM(L6:L9)</f>
        <v>6</v>
      </c>
      <c r="M5" s="262">
        <f>SUM(M6:M9)</f>
        <v>10</v>
      </c>
      <c r="N5" s="263">
        <f>SUM(N6:N9)</f>
        <v>6</v>
      </c>
      <c r="O5" s="263">
        <f>SUM(O6:O9)</f>
        <v>10</v>
      </c>
      <c r="P5" s="263"/>
      <c r="Q5" s="264">
        <f>SUM(Q6:Q9)</f>
        <v>6</v>
      </c>
      <c r="R5" s="262">
        <f>SUM(R6:R9)</f>
        <v>0</v>
      </c>
      <c r="S5" s="263">
        <f>SUM(S6:S9)</f>
        <v>0</v>
      </c>
      <c r="T5" s="263">
        <f>SUM(T6:T9)</f>
        <v>0</v>
      </c>
      <c r="U5" s="263"/>
      <c r="V5" s="264">
        <f>SUM(V6:V9)</f>
        <v>0</v>
      </c>
      <c r="W5" s="262">
        <f>SUM(W6:W9)</f>
        <v>0</v>
      </c>
      <c r="X5" s="263">
        <f>SUM(X6:X9)</f>
        <v>0</v>
      </c>
      <c r="Y5" s="263">
        <f>SUM(Y6:Y9)</f>
        <v>0</v>
      </c>
      <c r="Z5" s="263"/>
      <c r="AA5" s="264">
        <f>SUM(AA6:AA9)</f>
        <v>0</v>
      </c>
      <c r="AB5" s="265"/>
      <c r="AC5" s="298"/>
      <c r="AD5" s="266"/>
    </row>
    <row r="6" spans="1:33" s="160" customFormat="1" ht="15" customHeight="1" x14ac:dyDescent="0.2">
      <c r="A6" s="165">
        <v>1</v>
      </c>
      <c r="B6" s="200" t="s">
        <v>409</v>
      </c>
      <c r="C6" s="315" t="s">
        <v>293</v>
      </c>
      <c r="D6" s="156" t="s">
        <v>294</v>
      </c>
      <c r="E6" s="251" t="s">
        <v>295</v>
      </c>
      <c r="F6" s="163">
        <f>SUM(H6:J6)+SUM(M6:O6)+SUM(R6:T6)+SUM(W6:Y6)</f>
        <v>20</v>
      </c>
      <c r="G6" s="183">
        <f>L6+Q6+V6+AA6</f>
        <v>5</v>
      </c>
      <c r="H6" s="152">
        <v>10</v>
      </c>
      <c r="I6" s="139">
        <v>10</v>
      </c>
      <c r="J6" s="139">
        <v>0</v>
      </c>
      <c r="K6" s="139" t="s">
        <v>296</v>
      </c>
      <c r="L6" s="140">
        <v>5</v>
      </c>
      <c r="M6" s="161"/>
      <c r="N6" s="162"/>
      <c r="O6" s="162"/>
      <c r="P6" s="162"/>
      <c r="Q6" s="183"/>
      <c r="R6" s="165"/>
      <c r="S6" s="149"/>
      <c r="T6" s="149"/>
      <c r="U6" s="149"/>
      <c r="V6" s="150"/>
      <c r="W6" s="180"/>
      <c r="X6" s="149"/>
      <c r="Y6" s="149"/>
      <c r="Z6" s="149"/>
      <c r="AA6" s="150"/>
      <c r="AC6" s="299"/>
      <c r="AD6" s="217"/>
      <c r="AE6" s="160" t="s">
        <v>297</v>
      </c>
      <c r="AF6" s="160" t="s">
        <v>298</v>
      </c>
      <c r="AG6" s="160" t="s">
        <v>299</v>
      </c>
    </row>
    <row r="7" spans="1:33" s="160" customFormat="1" ht="15" customHeight="1" x14ac:dyDescent="0.2">
      <c r="A7" s="155">
        <v>2</v>
      </c>
      <c r="B7" s="200" t="s">
        <v>300</v>
      </c>
      <c r="C7" s="315" t="s">
        <v>301</v>
      </c>
      <c r="D7" s="315" t="s">
        <v>302</v>
      </c>
      <c r="E7" s="251" t="s">
        <v>303</v>
      </c>
      <c r="F7" s="163">
        <f>SUM(H7:J7)+SUM(M7:O7)+SUM(R7:T7)+SUM(W7:Y7)</f>
        <v>20</v>
      </c>
      <c r="G7" s="183">
        <f t="shared" ref="G7" si="0">L7+Q7+V7+AA7</f>
        <v>5</v>
      </c>
      <c r="H7" s="152"/>
      <c r="I7" s="139"/>
      <c r="J7" s="139"/>
      <c r="K7" s="139"/>
      <c r="L7" s="140"/>
      <c r="M7" s="161">
        <v>10</v>
      </c>
      <c r="N7" s="162">
        <v>0</v>
      </c>
      <c r="O7" s="162">
        <v>10</v>
      </c>
      <c r="P7" s="162" t="s">
        <v>296</v>
      </c>
      <c r="Q7" s="183">
        <v>5</v>
      </c>
      <c r="R7" s="174"/>
      <c r="S7" s="139"/>
      <c r="T7" s="139"/>
      <c r="U7" s="139"/>
      <c r="V7" s="140"/>
      <c r="W7" s="159"/>
      <c r="X7" s="158"/>
      <c r="Y7" s="158"/>
      <c r="Z7" s="158"/>
      <c r="AA7" s="158"/>
      <c r="AC7" s="299"/>
      <c r="AD7" s="217"/>
      <c r="AE7" s="160" t="s">
        <v>304</v>
      </c>
      <c r="AF7" s="160" t="s">
        <v>305</v>
      </c>
      <c r="AG7" s="160" t="s">
        <v>299</v>
      </c>
    </row>
    <row r="8" spans="1:33" s="160" customFormat="1" ht="15" customHeight="1" x14ac:dyDescent="0.2">
      <c r="A8" s="165">
        <v>3</v>
      </c>
      <c r="B8" s="200" t="s">
        <v>306</v>
      </c>
      <c r="C8" s="156" t="s">
        <v>307</v>
      </c>
      <c r="D8" s="244" t="s">
        <v>308</v>
      </c>
      <c r="E8" s="251" t="s">
        <v>309</v>
      </c>
      <c r="F8" s="163">
        <f>SUM(H8:J8)+SUM(M8:O8)+SUM(R8:T8)+SUM(W8:Y8)</f>
        <v>6</v>
      </c>
      <c r="G8" s="183">
        <f t="shared" ref="G8" si="1">L8+Q8+V8+AA8</f>
        <v>1</v>
      </c>
      <c r="H8" s="152">
        <v>0</v>
      </c>
      <c r="I8" s="139">
        <v>6</v>
      </c>
      <c r="J8" s="139">
        <v>0</v>
      </c>
      <c r="K8" s="139" t="s">
        <v>310</v>
      </c>
      <c r="L8" s="140">
        <v>1</v>
      </c>
      <c r="M8" s="161"/>
      <c r="N8" s="162"/>
      <c r="O8" s="162"/>
      <c r="P8" s="162"/>
      <c r="Q8" s="183"/>
      <c r="R8" s="165"/>
      <c r="S8" s="149"/>
      <c r="T8" s="149"/>
      <c r="U8" s="149"/>
      <c r="V8" s="150"/>
      <c r="W8" s="180"/>
      <c r="X8" s="149"/>
      <c r="Y8" s="149"/>
      <c r="Z8" s="149"/>
      <c r="AA8" s="241"/>
      <c r="AC8" s="299"/>
      <c r="AD8" s="217"/>
    </row>
    <row r="9" spans="1:33" s="160" customFormat="1" ht="15" customHeight="1" x14ac:dyDescent="0.2">
      <c r="A9" s="155">
        <v>4</v>
      </c>
      <c r="B9" s="200" t="s">
        <v>311</v>
      </c>
      <c r="C9" s="156" t="s">
        <v>312</v>
      </c>
      <c r="D9" s="244" t="s">
        <v>308</v>
      </c>
      <c r="E9" s="251" t="s">
        <v>309</v>
      </c>
      <c r="F9" s="163">
        <f>SUM(H9:J9)+SUM(M9:O9)+SUM(R9:T9)+SUM(W9:Y9)</f>
        <v>6</v>
      </c>
      <c r="G9" s="183">
        <f t="shared" ref="G9:G20" si="2">L9+Q9+V9+AA9</f>
        <v>1</v>
      </c>
      <c r="H9" s="152"/>
      <c r="I9" s="139"/>
      <c r="J9" s="139"/>
      <c r="K9" s="139"/>
      <c r="L9" s="140"/>
      <c r="M9" s="152">
        <v>0</v>
      </c>
      <c r="N9" s="139">
        <v>6</v>
      </c>
      <c r="O9" s="139">
        <v>0</v>
      </c>
      <c r="P9" s="139" t="s">
        <v>310</v>
      </c>
      <c r="Q9" s="140">
        <v>1</v>
      </c>
      <c r="R9" s="174"/>
      <c r="S9" s="139"/>
      <c r="T9" s="139"/>
      <c r="U9" s="139"/>
      <c r="V9" s="140"/>
      <c r="W9" s="159"/>
      <c r="X9" s="158"/>
      <c r="Y9" s="158"/>
      <c r="Z9" s="158"/>
      <c r="AA9" s="158"/>
      <c r="AC9" s="299"/>
      <c r="AD9" s="217"/>
      <c r="AE9" s="160" t="s">
        <v>304</v>
      </c>
      <c r="AF9" s="160" t="s">
        <v>305</v>
      </c>
      <c r="AG9" s="160" t="s">
        <v>299</v>
      </c>
    </row>
    <row r="10" spans="1:33" s="160" customFormat="1" ht="15" customHeight="1" x14ac:dyDescent="0.2">
      <c r="A10" s="155"/>
      <c r="B10" s="200"/>
      <c r="C10" s="267" t="s">
        <v>313</v>
      </c>
      <c r="D10" s="268"/>
      <c r="E10" s="269"/>
      <c r="F10" s="280">
        <f>SUM(F11:F21)</f>
        <v>215</v>
      </c>
      <c r="G10" s="312">
        <f>SUM(G11:G21)</f>
        <v>53</v>
      </c>
      <c r="H10" s="270">
        <f>SUM(H11:H21)</f>
        <v>55</v>
      </c>
      <c r="I10" s="271">
        <f>SUM(I11:I21)</f>
        <v>0</v>
      </c>
      <c r="J10" s="271">
        <f>SUM(J11:J21)</f>
        <v>55</v>
      </c>
      <c r="K10" s="271"/>
      <c r="L10" s="272">
        <f>SUM(L11:L21)</f>
        <v>24</v>
      </c>
      <c r="M10" s="270">
        <f>SUM(M11:M21)</f>
        <v>25</v>
      </c>
      <c r="N10" s="271">
        <f>SUM(N11:N21)</f>
        <v>0</v>
      </c>
      <c r="O10" s="271">
        <f>SUM(O11:O21)</f>
        <v>20</v>
      </c>
      <c r="P10" s="271"/>
      <c r="Q10" s="272">
        <f>SUM(Q11:Q21)</f>
        <v>14</v>
      </c>
      <c r="R10" s="270">
        <f>SUM(R11:R21)</f>
        <v>30</v>
      </c>
      <c r="S10" s="271">
        <f>SUM(S11:S21)</f>
        <v>0</v>
      </c>
      <c r="T10" s="271">
        <f>SUM(T11:T21)</f>
        <v>30</v>
      </c>
      <c r="U10" s="271"/>
      <c r="V10" s="272">
        <f>SUM(V11:V21)</f>
        <v>15</v>
      </c>
      <c r="W10" s="270">
        <f>SUM(W11:W21)</f>
        <v>0</v>
      </c>
      <c r="X10" s="271">
        <f>SUM(X11:X21)</f>
        <v>0</v>
      </c>
      <c r="Y10" s="271">
        <f>SUM(Y11:Y21)</f>
        <v>0</v>
      </c>
      <c r="Z10" s="271"/>
      <c r="AA10" s="272">
        <f>SUM(AA11:AA21)</f>
        <v>0</v>
      </c>
      <c r="AB10" s="265"/>
      <c r="AC10" s="300"/>
      <c r="AD10" s="288"/>
    </row>
    <row r="11" spans="1:33" s="160" customFormat="1" ht="15" customHeight="1" x14ac:dyDescent="0.2">
      <c r="A11" s="155">
        <v>5</v>
      </c>
      <c r="B11" s="200" t="s">
        <v>314</v>
      </c>
      <c r="C11" s="256" t="s">
        <v>315</v>
      </c>
      <c r="D11" s="156" t="s">
        <v>316</v>
      </c>
      <c r="E11" s="251" t="s">
        <v>303</v>
      </c>
      <c r="F11" s="163">
        <f t="shared" ref="F11:F20" si="3">SUM(H11:J11)+SUM(M11:O11)+SUM(R11:T11)+SUM(W11:Y11)</f>
        <v>20</v>
      </c>
      <c r="G11" s="183">
        <f t="shared" si="2"/>
        <v>5</v>
      </c>
      <c r="H11" s="152">
        <v>10</v>
      </c>
      <c r="I11" s="139">
        <v>0</v>
      </c>
      <c r="J11" s="139">
        <v>10</v>
      </c>
      <c r="K11" s="139" t="s">
        <v>18</v>
      </c>
      <c r="L11" s="140">
        <v>5</v>
      </c>
      <c r="M11" s="139"/>
      <c r="N11" s="139"/>
      <c r="O11" s="139"/>
      <c r="P11" s="139"/>
      <c r="Q11" s="140"/>
      <c r="R11" s="185"/>
      <c r="S11" s="158"/>
      <c r="T11" s="158"/>
      <c r="U11" s="158"/>
      <c r="V11" s="179"/>
      <c r="W11" s="153"/>
      <c r="X11" s="141"/>
      <c r="Y11" s="141"/>
      <c r="Z11" s="141"/>
      <c r="AA11" s="142"/>
      <c r="AC11" s="299"/>
      <c r="AD11" s="289"/>
      <c r="AE11" s="160" t="s">
        <v>317</v>
      </c>
      <c r="AF11" s="160" t="s">
        <v>318</v>
      </c>
      <c r="AG11" s="160" t="s">
        <v>299</v>
      </c>
    </row>
    <row r="12" spans="1:33" s="160" customFormat="1" ht="15" customHeight="1" x14ac:dyDescent="0.2">
      <c r="A12" s="155">
        <v>6</v>
      </c>
      <c r="B12" s="200" t="s">
        <v>319</v>
      </c>
      <c r="C12" s="256" t="s">
        <v>320</v>
      </c>
      <c r="D12" s="156" t="s">
        <v>321</v>
      </c>
      <c r="E12" s="251" t="s">
        <v>295</v>
      </c>
      <c r="F12" s="163">
        <f t="shared" si="3"/>
        <v>20</v>
      </c>
      <c r="G12" s="183">
        <f t="shared" si="2"/>
        <v>4</v>
      </c>
      <c r="H12" s="152">
        <v>10</v>
      </c>
      <c r="I12" s="139">
        <v>0</v>
      </c>
      <c r="J12" s="139">
        <v>10</v>
      </c>
      <c r="K12" s="139" t="s">
        <v>18</v>
      </c>
      <c r="L12" s="140">
        <v>4</v>
      </c>
      <c r="M12" s="152"/>
      <c r="N12" s="139"/>
      <c r="O12" s="139"/>
      <c r="P12" s="139"/>
      <c r="Q12" s="140"/>
      <c r="R12" s="185"/>
      <c r="S12" s="158"/>
      <c r="T12" s="158"/>
      <c r="U12" s="158"/>
      <c r="V12" s="179"/>
      <c r="W12" s="153"/>
      <c r="X12" s="141"/>
      <c r="Y12" s="141"/>
      <c r="Z12" s="141"/>
      <c r="AA12" s="142"/>
      <c r="AC12" s="299"/>
      <c r="AD12" s="289"/>
    </row>
    <row r="13" spans="1:33" s="160" customFormat="1" ht="15" customHeight="1" x14ac:dyDescent="0.2">
      <c r="A13" s="155">
        <v>7</v>
      </c>
      <c r="B13" s="200" t="s">
        <v>322</v>
      </c>
      <c r="C13" s="256" t="s">
        <v>323</v>
      </c>
      <c r="D13" s="315" t="s">
        <v>324</v>
      </c>
      <c r="E13" s="251" t="s">
        <v>325</v>
      </c>
      <c r="F13" s="163">
        <f t="shared" si="3"/>
        <v>25</v>
      </c>
      <c r="G13" s="183">
        <f t="shared" si="2"/>
        <v>5</v>
      </c>
      <c r="H13" s="152">
        <v>15</v>
      </c>
      <c r="I13" s="139">
        <v>0</v>
      </c>
      <c r="J13" s="139">
        <v>10</v>
      </c>
      <c r="K13" s="139" t="s">
        <v>18</v>
      </c>
      <c r="L13" s="140">
        <v>5</v>
      </c>
      <c r="M13" s="159"/>
      <c r="N13" s="158"/>
      <c r="O13" s="158"/>
      <c r="P13" s="158"/>
      <c r="Q13" s="179"/>
      <c r="R13" s="174"/>
      <c r="S13" s="139"/>
      <c r="T13" s="139"/>
      <c r="U13" s="139"/>
      <c r="V13" s="140"/>
      <c r="W13" s="152"/>
      <c r="X13" s="139"/>
      <c r="Y13" s="139"/>
      <c r="Z13" s="139"/>
      <c r="AA13" s="140"/>
      <c r="AC13" s="299"/>
      <c r="AD13" s="290"/>
      <c r="AE13" s="160" t="s">
        <v>326</v>
      </c>
      <c r="AF13" s="160" t="s">
        <v>327</v>
      </c>
      <c r="AG13" s="160" t="s">
        <v>299</v>
      </c>
    </row>
    <row r="14" spans="1:33" s="160" customFormat="1" ht="15" customHeight="1" x14ac:dyDescent="0.2">
      <c r="A14" s="155">
        <v>8</v>
      </c>
      <c r="B14" s="200" t="s">
        <v>328</v>
      </c>
      <c r="C14" s="256" t="s">
        <v>329</v>
      </c>
      <c r="D14" s="156" t="s">
        <v>419</v>
      </c>
      <c r="E14" s="251" t="s">
        <v>295</v>
      </c>
      <c r="F14" s="163">
        <f t="shared" si="3"/>
        <v>20</v>
      </c>
      <c r="G14" s="183">
        <f t="shared" si="2"/>
        <v>5</v>
      </c>
      <c r="H14" s="152">
        <v>10</v>
      </c>
      <c r="I14" s="139">
        <v>0</v>
      </c>
      <c r="J14" s="139">
        <v>10</v>
      </c>
      <c r="K14" s="139" t="s">
        <v>296</v>
      </c>
      <c r="L14" s="140">
        <v>5</v>
      </c>
      <c r="M14" s="174"/>
      <c r="N14" s="139"/>
      <c r="O14" s="139"/>
      <c r="P14" s="139"/>
      <c r="Q14" s="140"/>
      <c r="R14" s="174"/>
      <c r="S14" s="139"/>
      <c r="T14" s="139"/>
      <c r="U14" s="139"/>
      <c r="V14" s="140"/>
      <c r="W14" s="152"/>
      <c r="X14" s="139"/>
      <c r="Y14" s="139"/>
      <c r="Z14" s="139"/>
      <c r="AA14" s="140"/>
      <c r="AC14" s="299"/>
      <c r="AD14" s="290"/>
      <c r="AE14" s="160" t="s">
        <v>326</v>
      </c>
      <c r="AF14" s="160" t="s">
        <v>331</v>
      </c>
      <c r="AG14" s="160" t="s">
        <v>299</v>
      </c>
    </row>
    <row r="15" spans="1:33" s="160" customFormat="1" ht="15" customHeight="1" x14ac:dyDescent="0.2">
      <c r="A15" s="155">
        <v>9</v>
      </c>
      <c r="B15" s="200" t="s">
        <v>332</v>
      </c>
      <c r="C15" s="256" t="s">
        <v>333</v>
      </c>
      <c r="D15" s="156" t="s">
        <v>334</v>
      </c>
      <c r="E15" s="251" t="s">
        <v>295</v>
      </c>
      <c r="F15" s="163">
        <f t="shared" si="3"/>
        <v>25</v>
      </c>
      <c r="G15" s="183">
        <f t="shared" si="2"/>
        <v>5</v>
      </c>
      <c r="H15" s="152">
        <v>10</v>
      </c>
      <c r="I15" s="139">
        <v>0</v>
      </c>
      <c r="J15" s="139">
        <v>15</v>
      </c>
      <c r="K15" s="139" t="s">
        <v>18</v>
      </c>
      <c r="L15" s="140">
        <v>5</v>
      </c>
      <c r="M15" s="152"/>
      <c r="N15" s="139"/>
      <c r="O15" s="139"/>
      <c r="P15" s="139"/>
      <c r="Q15" s="140"/>
      <c r="R15" s="174"/>
      <c r="S15" s="139"/>
      <c r="T15" s="139"/>
      <c r="U15" s="139"/>
      <c r="V15" s="140"/>
      <c r="W15" s="152"/>
      <c r="X15" s="139"/>
      <c r="Y15" s="139"/>
      <c r="Z15" s="139"/>
      <c r="AA15" s="140"/>
      <c r="AC15" s="299"/>
      <c r="AD15" s="290"/>
    </row>
    <row r="16" spans="1:33" s="160" customFormat="1" ht="15" customHeight="1" x14ac:dyDescent="0.2">
      <c r="A16" s="155">
        <v>10</v>
      </c>
      <c r="B16" s="200" t="s">
        <v>335</v>
      </c>
      <c r="C16" s="156" t="s">
        <v>336</v>
      </c>
      <c r="D16" s="156" t="s">
        <v>321</v>
      </c>
      <c r="E16" s="251" t="s">
        <v>295</v>
      </c>
      <c r="F16" s="163">
        <f t="shared" si="3"/>
        <v>20</v>
      </c>
      <c r="G16" s="183">
        <f t="shared" si="2"/>
        <v>5</v>
      </c>
      <c r="H16" s="152"/>
      <c r="I16" s="139"/>
      <c r="J16" s="139"/>
      <c r="K16" s="139"/>
      <c r="L16" s="140"/>
      <c r="M16" s="152">
        <v>10</v>
      </c>
      <c r="N16" s="139">
        <v>0</v>
      </c>
      <c r="O16" s="139">
        <v>10</v>
      </c>
      <c r="P16" s="139" t="s">
        <v>18</v>
      </c>
      <c r="Q16" s="140">
        <v>5</v>
      </c>
      <c r="R16" s="185"/>
      <c r="S16" s="158"/>
      <c r="T16" s="158"/>
      <c r="U16" s="158"/>
      <c r="V16" s="179"/>
      <c r="W16" s="159"/>
      <c r="X16" s="158"/>
      <c r="Y16" s="158"/>
      <c r="Z16" s="158"/>
      <c r="AA16" s="158"/>
      <c r="AC16" s="299">
        <f>A12</f>
        <v>6</v>
      </c>
      <c r="AD16" s="290" t="str">
        <f>B12</f>
        <v>NKXHT1HMLF</v>
      </c>
      <c r="AE16" s="160" t="s">
        <v>326</v>
      </c>
      <c r="AF16" s="160" t="s">
        <v>337</v>
      </c>
      <c r="AG16" s="160" t="s">
        <v>299</v>
      </c>
    </row>
    <row r="17" spans="1:33" s="160" customFormat="1" ht="15" customHeight="1" x14ac:dyDescent="0.2">
      <c r="A17" s="155">
        <v>11</v>
      </c>
      <c r="B17" s="200" t="s">
        <v>338</v>
      </c>
      <c r="C17" s="156" t="s">
        <v>339</v>
      </c>
      <c r="D17" s="315" t="s">
        <v>420</v>
      </c>
      <c r="E17" s="251" t="s">
        <v>303</v>
      </c>
      <c r="F17" s="163">
        <f t="shared" si="3"/>
        <v>10</v>
      </c>
      <c r="G17" s="183">
        <f t="shared" si="2"/>
        <v>4</v>
      </c>
      <c r="H17" s="152"/>
      <c r="I17" s="139"/>
      <c r="J17" s="139"/>
      <c r="K17" s="139"/>
      <c r="L17" s="140"/>
      <c r="M17" s="152">
        <v>5</v>
      </c>
      <c r="N17" s="139">
        <v>0</v>
      </c>
      <c r="O17" s="139">
        <v>5</v>
      </c>
      <c r="P17" s="139" t="s">
        <v>296</v>
      </c>
      <c r="Q17" s="140">
        <v>4</v>
      </c>
      <c r="R17" s="185"/>
      <c r="S17" s="158"/>
      <c r="T17" s="158"/>
      <c r="U17" s="158"/>
      <c r="V17" s="179"/>
      <c r="W17" s="159"/>
      <c r="X17" s="158"/>
      <c r="Y17" s="158"/>
      <c r="Z17" s="158"/>
      <c r="AA17" s="192"/>
      <c r="AC17" s="299"/>
      <c r="AD17" s="290" t="s">
        <v>340</v>
      </c>
      <c r="AE17" s="160" t="s">
        <v>326</v>
      </c>
      <c r="AF17" s="160" t="s">
        <v>341</v>
      </c>
      <c r="AG17" s="160" t="s">
        <v>299</v>
      </c>
    </row>
    <row r="18" spans="1:33" s="160" customFormat="1" ht="15" customHeight="1" x14ac:dyDescent="0.2">
      <c r="A18" s="155">
        <v>12</v>
      </c>
      <c r="B18" s="200" t="s">
        <v>342</v>
      </c>
      <c r="C18" s="156" t="s">
        <v>343</v>
      </c>
      <c r="D18" s="156" t="s">
        <v>316</v>
      </c>
      <c r="E18" s="251" t="s">
        <v>303</v>
      </c>
      <c r="F18" s="163">
        <f t="shared" si="3"/>
        <v>15</v>
      </c>
      <c r="G18" s="183">
        <f t="shared" si="2"/>
        <v>5</v>
      </c>
      <c r="H18" s="185"/>
      <c r="I18" s="158"/>
      <c r="J18" s="158"/>
      <c r="K18" s="158"/>
      <c r="L18" s="179"/>
      <c r="M18" s="152">
        <v>10</v>
      </c>
      <c r="N18" s="139">
        <v>0</v>
      </c>
      <c r="O18" s="139">
        <v>5</v>
      </c>
      <c r="P18" s="139" t="s">
        <v>296</v>
      </c>
      <c r="Q18" s="140">
        <v>5</v>
      </c>
      <c r="R18" s="185"/>
      <c r="S18" s="158"/>
      <c r="T18" s="158"/>
      <c r="U18" s="158"/>
      <c r="V18" s="179"/>
      <c r="W18" s="159"/>
      <c r="X18" s="158"/>
      <c r="Y18" s="158"/>
      <c r="Z18" s="158"/>
      <c r="AA18" s="140"/>
      <c r="AC18" s="299">
        <f>A11</f>
        <v>5</v>
      </c>
      <c r="AD18" s="290" t="str">
        <f>B11</f>
        <v>NBXBK1HMLF</v>
      </c>
      <c r="AE18" s="160" t="s">
        <v>326</v>
      </c>
      <c r="AF18" s="160" t="s">
        <v>344</v>
      </c>
      <c r="AG18" s="160" t="s">
        <v>299</v>
      </c>
    </row>
    <row r="19" spans="1:33" s="160" customFormat="1" ht="15" customHeight="1" x14ac:dyDescent="0.2">
      <c r="A19" s="155">
        <v>13</v>
      </c>
      <c r="B19" s="200" t="s">
        <v>345</v>
      </c>
      <c r="C19" s="156" t="s">
        <v>346</v>
      </c>
      <c r="D19" s="156" t="s">
        <v>316</v>
      </c>
      <c r="E19" s="251" t="s">
        <v>303</v>
      </c>
      <c r="F19" s="163">
        <f t="shared" si="3"/>
        <v>20</v>
      </c>
      <c r="G19" s="183">
        <f t="shared" si="2"/>
        <v>5</v>
      </c>
      <c r="H19" s="159"/>
      <c r="I19" s="158"/>
      <c r="J19" s="158"/>
      <c r="K19" s="158"/>
      <c r="L19" s="179"/>
      <c r="M19" s="152"/>
      <c r="N19" s="139"/>
      <c r="O19" s="139"/>
      <c r="P19" s="139"/>
      <c r="Q19" s="140"/>
      <c r="R19" s="185">
        <v>10</v>
      </c>
      <c r="S19" s="158">
        <v>0</v>
      </c>
      <c r="T19" s="158">
        <v>10</v>
      </c>
      <c r="U19" s="158" t="s">
        <v>296</v>
      </c>
      <c r="V19" s="179">
        <v>5</v>
      </c>
      <c r="W19" s="159"/>
      <c r="X19" s="158"/>
      <c r="Y19" s="158"/>
      <c r="Z19" s="158"/>
      <c r="AA19" s="140"/>
      <c r="AC19" s="299">
        <f>A11</f>
        <v>5</v>
      </c>
      <c r="AD19" s="290" t="str">
        <f>B11</f>
        <v>NBXBK1HMLF</v>
      </c>
    </row>
    <row r="20" spans="1:33" s="160" customFormat="1" ht="15" customHeight="1" x14ac:dyDescent="0.2">
      <c r="A20" s="155">
        <v>14</v>
      </c>
      <c r="B20" s="200" t="s">
        <v>347</v>
      </c>
      <c r="C20" s="315" t="s">
        <v>348</v>
      </c>
      <c r="D20" s="315" t="s">
        <v>316</v>
      </c>
      <c r="E20" s="251" t="s">
        <v>303</v>
      </c>
      <c r="F20" s="163">
        <f t="shared" si="3"/>
        <v>20</v>
      </c>
      <c r="G20" s="183">
        <f t="shared" si="2"/>
        <v>5</v>
      </c>
      <c r="H20" s="159"/>
      <c r="I20" s="158"/>
      <c r="J20" s="158"/>
      <c r="K20" s="158"/>
      <c r="L20" s="179"/>
      <c r="M20" s="152"/>
      <c r="N20" s="139"/>
      <c r="O20" s="139"/>
      <c r="P20" s="139"/>
      <c r="Q20" s="140"/>
      <c r="R20" s="185">
        <v>10</v>
      </c>
      <c r="S20" s="158">
        <v>0</v>
      </c>
      <c r="T20" s="158">
        <v>10</v>
      </c>
      <c r="U20" s="158" t="s">
        <v>18</v>
      </c>
      <c r="V20" s="179">
        <v>5</v>
      </c>
      <c r="W20" s="159"/>
      <c r="X20" s="158"/>
      <c r="Y20" s="158"/>
      <c r="Z20" s="158"/>
      <c r="AA20" s="140"/>
      <c r="AC20" s="299">
        <f>A15</f>
        <v>9</v>
      </c>
      <c r="AD20" s="290" t="str">
        <f>B15</f>
        <v>NKXKO1HMLF</v>
      </c>
    </row>
    <row r="21" spans="1:33" s="160" customFormat="1" ht="15" customHeight="1" x14ac:dyDescent="0.2">
      <c r="A21" s="155">
        <v>15</v>
      </c>
      <c r="B21" s="200" t="s">
        <v>349</v>
      </c>
      <c r="C21" s="156" t="s">
        <v>350</v>
      </c>
      <c r="D21" s="156" t="s">
        <v>334</v>
      </c>
      <c r="E21" s="251" t="s">
        <v>295</v>
      </c>
      <c r="F21" s="163">
        <f>SUM(H21:J21)+SUM(M21:O21)+SUM(R21:T21)+SUM(W21:Y21)</f>
        <v>20</v>
      </c>
      <c r="G21" s="183">
        <f>L21+Q21+V21+AA21</f>
        <v>5</v>
      </c>
      <c r="H21" s="159"/>
      <c r="I21" s="158"/>
      <c r="J21" s="158"/>
      <c r="K21" s="158"/>
      <c r="L21" s="179"/>
      <c r="M21" s="152"/>
      <c r="N21" s="139"/>
      <c r="O21" s="139"/>
      <c r="P21" s="139"/>
      <c r="Q21" s="140"/>
      <c r="R21" s="174">
        <v>10</v>
      </c>
      <c r="S21" s="139">
        <v>0</v>
      </c>
      <c r="T21" s="139">
        <v>10</v>
      </c>
      <c r="U21" s="139" t="s">
        <v>18</v>
      </c>
      <c r="V21" s="140">
        <v>5</v>
      </c>
      <c r="W21" s="159"/>
      <c r="X21" s="158"/>
      <c r="Y21" s="158"/>
      <c r="Z21" s="158"/>
      <c r="AA21" s="140"/>
      <c r="AC21" s="299">
        <f>A16</f>
        <v>10</v>
      </c>
      <c r="AD21" s="290" t="str">
        <f>B16</f>
        <v>NKXHH1HMLF</v>
      </c>
      <c r="AE21" s="160" t="s">
        <v>326</v>
      </c>
      <c r="AF21" s="160" t="s">
        <v>351</v>
      </c>
      <c r="AG21" s="160" t="s">
        <v>299</v>
      </c>
    </row>
    <row r="22" spans="1:33" s="160" customFormat="1" ht="15" customHeight="1" x14ac:dyDescent="0.2">
      <c r="A22" s="155"/>
      <c r="B22" s="199"/>
      <c r="C22" s="273" t="s">
        <v>352</v>
      </c>
      <c r="D22" s="274"/>
      <c r="E22" s="275"/>
      <c r="F22" s="280"/>
      <c r="G22" s="313"/>
      <c r="H22" s="276"/>
      <c r="I22" s="277"/>
      <c r="J22" s="277"/>
      <c r="K22" s="277"/>
      <c r="L22" s="278"/>
      <c r="M22" s="276"/>
      <c r="N22" s="277"/>
      <c r="O22" s="277"/>
      <c r="P22" s="277"/>
      <c r="Q22" s="278"/>
      <c r="R22" s="279"/>
      <c r="S22" s="277"/>
      <c r="T22" s="277"/>
      <c r="U22" s="277"/>
      <c r="V22" s="278"/>
      <c r="W22" s="276"/>
      <c r="X22" s="277"/>
      <c r="Y22" s="277"/>
      <c r="Z22" s="277"/>
      <c r="AA22" s="278"/>
      <c r="AB22" s="265"/>
      <c r="AC22" s="301"/>
      <c r="AD22" s="291" t="s">
        <v>340</v>
      </c>
    </row>
    <row r="23" spans="1:33" s="160" customFormat="1" ht="15" customHeight="1" x14ac:dyDescent="0.2">
      <c r="A23" s="155"/>
      <c r="B23" s="199"/>
      <c r="C23" s="267" t="s">
        <v>353</v>
      </c>
      <c r="D23" s="281"/>
      <c r="E23" s="282"/>
      <c r="F23" s="280">
        <f>SUM(F24:F28)</f>
        <v>100</v>
      </c>
      <c r="G23" s="312">
        <f>SUM(G24:G28)</f>
        <v>25</v>
      </c>
      <c r="H23" s="270">
        <f>SUM(H24:H28)</f>
        <v>0</v>
      </c>
      <c r="I23" s="270">
        <f>SUM(I24:I28)</f>
        <v>0</v>
      </c>
      <c r="J23" s="270">
        <f>SUM(J24:J28)</f>
        <v>0</v>
      </c>
      <c r="K23" s="271"/>
      <c r="L23" s="272">
        <f>SUM(L24:L28)</f>
        <v>0</v>
      </c>
      <c r="M23" s="270">
        <f>SUM(M24:M28)</f>
        <v>10</v>
      </c>
      <c r="N23" s="270">
        <f>SUM(N24:N28)</f>
        <v>0</v>
      </c>
      <c r="O23" s="270">
        <f>SUM(O24:O28)</f>
        <v>10</v>
      </c>
      <c r="P23" s="270"/>
      <c r="Q23" s="272">
        <f>SUM(Q24:Q28)</f>
        <v>5</v>
      </c>
      <c r="R23" s="270">
        <f>SUM(R24:R28)</f>
        <v>20</v>
      </c>
      <c r="S23" s="270">
        <f>SUM(S24:S28)</f>
        <v>0</v>
      </c>
      <c r="T23" s="270">
        <f>SUM(T24:T28)</f>
        <v>20</v>
      </c>
      <c r="U23" s="270"/>
      <c r="V23" s="272">
        <f>SUM(V24:V28)</f>
        <v>10</v>
      </c>
      <c r="W23" s="270">
        <f>SUM(W24:W28)</f>
        <v>20</v>
      </c>
      <c r="X23" s="270">
        <f>SUM(X24:X28)</f>
        <v>0</v>
      </c>
      <c r="Y23" s="270">
        <f>SUM(Y24:Y28)</f>
        <v>20</v>
      </c>
      <c r="Z23" s="270"/>
      <c r="AA23" s="272">
        <f>SUM(AA24:AA28)</f>
        <v>10</v>
      </c>
      <c r="AB23" s="265"/>
      <c r="AC23" s="301"/>
      <c r="AD23" s="291" t="s">
        <v>340</v>
      </c>
    </row>
    <row r="24" spans="1:33" s="160" customFormat="1" ht="15" customHeight="1" x14ac:dyDescent="0.2">
      <c r="A24" s="205">
        <v>16</v>
      </c>
      <c r="B24" s="200" t="s">
        <v>354</v>
      </c>
      <c r="C24" s="206" t="s">
        <v>355</v>
      </c>
      <c r="D24" s="206" t="s">
        <v>356</v>
      </c>
      <c r="E24" s="252" t="s">
        <v>303</v>
      </c>
      <c r="F24" s="163">
        <f>SUM(H24:J24)+SUM(M24:O24)+SUM(R24:T24)+SUM(W24:Y24)</f>
        <v>20</v>
      </c>
      <c r="G24" s="183">
        <f>L24+Q24+V24+AA24</f>
        <v>5</v>
      </c>
      <c r="H24" s="207"/>
      <c r="I24" s="208"/>
      <c r="J24" s="208"/>
      <c r="K24" s="208"/>
      <c r="L24" s="209"/>
      <c r="M24" s="210">
        <v>10</v>
      </c>
      <c r="N24" s="211">
        <v>0</v>
      </c>
      <c r="O24" s="211">
        <v>10</v>
      </c>
      <c r="P24" s="211" t="s">
        <v>296</v>
      </c>
      <c r="Q24" s="212">
        <v>5</v>
      </c>
      <c r="R24" s="210"/>
      <c r="S24" s="211"/>
      <c r="T24" s="211"/>
      <c r="U24" s="211"/>
      <c r="V24" s="212"/>
      <c r="W24" s="207"/>
      <c r="X24" s="208"/>
      <c r="Y24" s="208"/>
      <c r="Z24" s="208"/>
      <c r="AA24" s="209"/>
      <c r="AB24" s="285"/>
      <c r="AC24" s="299">
        <f>A12</f>
        <v>6</v>
      </c>
      <c r="AD24" s="217" t="str">
        <f>B12</f>
        <v>NKXHT1HMLF</v>
      </c>
    </row>
    <row r="25" spans="1:33" s="160" customFormat="1" ht="15" customHeight="1" x14ac:dyDescent="0.2">
      <c r="A25" s="205">
        <v>17</v>
      </c>
      <c r="B25" s="200" t="s">
        <v>357</v>
      </c>
      <c r="C25" s="206" t="s">
        <v>358</v>
      </c>
      <c r="D25" s="206" t="s">
        <v>356</v>
      </c>
      <c r="E25" s="252" t="s">
        <v>303</v>
      </c>
      <c r="F25" s="163">
        <f t="shared" ref="F25:F28" si="4">SUM(H25:J25)+SUM(M25:O25)+SUM(R25:T25)+SUM(W25:Y25)</f>
        <v>20</v>
      </c>
      <c r="G25" s="183">
        <f t="shared" ref="G25:G28" si="5">L25+Q25+V25+AA25</f>
        <v>5</v>
      </c>
      <c r="H25" s="207"/>
      <c r="I25" s="208"/>
      <c r="J25" s="208"/>
      <c r="K25" s="208"/>
      <c r="L25" s="209"/>
      <c r="M25" s="210"/>
      <c r="N25" s="211"/>
      <c r="O25" s="211"/>
      <c r="P25" s="211"/>
      <c r="Q25" s="212"/>
      <c r="R25" s="210">
        <v>10</v>
      </c>
      <c r="S25" s="211">
        <v>0</v>
      </c>
      <c r="T25" s="211">
        <v>10</v>
      </c>
      <c r="U25" s="211" t="s">
        <v>18</v>
      </c>
      <c r="V25" s="212">
        <v>5</v>
      </c>
      <c r="W25" s="207"/>
      <c r="X25" s="208"/>
      <c r="Y25" s="208"/>
      <c r="Z25" s="208"/>
      <c r="AA25" s="209"/>
      <c r="AB25" s="285">
        <v>30</v>
      </c>
      <c r="AC25" s="299">
        <f>A24</f>
        <v>16</v>
      </c>
      <c r="AD25" s="217" t="str">
        <f>B24</f>
        <v>NBXNF1HMLF</v>
      </c>
    </row>
    <row r="26" spans="1:33" s="160" customFormat="1" ht="15" customHeight="1" x14ac:dyDescent="0.2">
      <c r="A26" s="205">
        <v>18</v>
      </c>
      <c r="B26" s="200" t="s">
        <v>359</v>
      </c>
      <c r="C26" s="206" t="s">
        <v>360</v>
      </c>
      <c r="D26" s="206" t="s">
        <v>321</v>
      </c>
      <c r="E26" s="252" t="s">
        <v>295</v>
      </c>
      <c r="F26" s="163">
        <f t="shared" si="4"/>
        <v>20</v>
      </c>
      <c r="G26" s="183">
        <f t="shared" si="5"/>
        <v>5</v>
      </c>
      <c r="H26" s="207"/>
      <c r="I26" s="208"/>
      <c r="J26" s="208"/>
      <c r="K26" s="208"/>
      <c r="L26" s="209"/>
      <c r="M26" s="210"/>
      <c r="N26" s="211"/>
      <c r="O26" s="211"/>
      <c r="P26" s="211"/>
      <c r="Q26" s="212"/>
      <c r="R26" s="210">
        <v>10</v>
      </c>
      <c r="S26" s="211">
        <v>0</v>
      </c>
      <c r="T26" s="211">
        <v>10</v>
      </c>
      <c r="U26" s="211" t="s">
        <v>18</v>
      </c>
      <c r="V26" s="212">
        <v>5</v>
      </c>
      <c r="W26" s="207"/>
      <c r="X26" s="208"/>
      <c r="Y26" s="208"/>
      <c r="Z26" s="208"/>
      <c r="AA26" s="209"/>
      <c r="AB26" s="285"/>
      <c r="AC26" s="299">
        <f>A13</f>
        <v>7</v>
      </c>
      <c r="AD26" s="217" t="str">
        <f>B13</f>
        <v>NSXPP1HMLF</v>
      </c>
    </row>
    <row r="27" spans="1:33" s="160" customFormat="1" ht="15" customHeight="1" x14ac:dyDescent="0.2">
      <c r="A27" s="205">
        <v>19</v>
      </c>
      <c r="B27" s="200" t="s">
        <v>361</v>
      </c>
      <c r="C27" s="316" t="s">
        <v>362</v>
      </c>
      <c r="D27" s="206" t="s">
        <v>334</v>
      </c>
      <c r="E27" s="252" t="s">
        <v>295</v>
      </c>
      <c r="F27" s="163">
        <f t="shared" si="4"/>
        <v>20</v>
      </c>
      <c r="G27" s="183">
        <f t="shared" si="5"/>
        <v>5</v>
      </c>
      <c r="H27" s="219"/>
      <c r="I27" s="220"/>
      <c r="J27" s="220"/>
      <c r="K27" s="220"/>
      <c r="L27" s="221"/>
      <c r="M27" s="222"/>
      <c r="N27" s="223"/>
      <c r="O27" s="223"/>
      <c r="P27" s="223"/>
      <c r="Q27" s="224"/>
      <c r="R27" s="222"/>
      <c r="S27" s="223"/>
      <c r="T27" s="223"/>
      <c r="U27" s="223"/>
      <c r="V27" s="224"/>
      <c r="W27" s="219">
        <v>10</v>
      </c>
      <c r="X27" s="220">
        <v>0</v>
      </c>
      <c r="Y27" s="220">
        <v>10</v>
      </c>
      <c r="Z27" s="220" t="s">
        <v>296</v>
      </c>
      <c r="AA27" s="221">
        <v>5</v>
      </c>
      <c r="AB27" s="286"/>
      <c r="AC27" s="302">
        <f>A25</f>
        <v>17</v>
      </c>
      <c r="AD27" s="225" t="str">
        <f>B25</f>
        <v>NBXNF2HMLF</v>
      </c>
    </row>
    <row r="28" spans="1:33" s="160" customFormat="1" ht="15" customHeight="1" thickBot="1" x14ac:dyDescent="0.25">
      <c r="A28" s="205">
        <v>20</v>
      </c>
      <c r="B28" s="200" t="s">
        <v>363</v>
      </c>
      <c r="C28" s="213" t="s">
        <v>364</v>
      </c>
      <c r="D28" s="213" t="s">
        <v>321</v>
      </c>
      <c r="E28" s="253" t="s">
        <v>295</v>
      </c>
      <c r="F28" s="163">
        <f t="shared" si="4"/>
        <v>20</v>
      </c>
      <c r="G28" s="183">
        <f t="shared" si="5"/>
        <v>5</v>
      </c>
      <c r="H28" s="202"/>
      <c r="I28" s="203"/>
      <c r="J28" s="203"/>
      <c r="K28" s="203"/>
      <c r="L28" s="204"/>
      <c r="M28" s="202"/>
      <c r="N28" s="203"/>
      <c r="O28" s="203"/>
      <c r="P28" s="203"/>
      <c r="Q28" s="204"/>
      <c r="R28" s="214"/>
      <c r="S28" s="215"/>
      <c r="T28" s="215"/>
      <c r="U28" s="215"/>
      <c r="V28" s="216"/>
      <c r="W28" s="214">
        <v>10</v>
      </c>
      <c r="X28" s="215">
        <v>0</v>
      </c>
      <c r="Y28" s="215">
        <v>10</v>
      </c>
      <c r="Z28" s="215" t="s">
        <v>18</v>
      </c>
      <c r="AA28" s="216">
        <v>5</v>
      </c>
      <c r="AB28" s="287"/>
      <c r="AC28" s="303">
        <f>A26</f>
        <v>18</v>
      </c>
      <c r="AD28" s="242" t="str">
        <f>B26</f>
        <v>NKXMK1HMLF</v>
      </c>
    </row>
    <row r="29" spans="1:33" s="160" customFormat="1" ht="15" customHeight="1" x14ac:dyDescent="0.2">
      <c r="A29" s="155"/>
      <c r="B29" s="200"/>
      <c r="C29" s="273" t="s">
        <v>277</v>
      </c>
      <c r="D29" s="283"/>
      <c r="E29" s="284"/>
      <c r="F29" s="280">
        <f>SUM(F30:F32)</f>
        <v>0</v>
      </c>
      <c r="G29" s="312">
        <f>SUM(G30:G32)</f>
        <v>20</v>
      </c>
      <c r="H29" s="270">
        <f>SUM(H30:H32)</f>
        <v>0</v>
      </c>
      <c r="I29" s="271">
        <f>SUM(I30:I32)</f>
        <v>0</v>
      </c>
      <c r="J29" s="271">
        <f>SUM(J30:J32)</f>
        <v>0</v>
      </c>
      <c r="K29" s="271"/>
      <c r="L29" s="272">
        <f>SUM(L30:L32)</f>
        <v>0</v>
      </c>
      <c r="M29" s="270">
        <f>SUM(M30:M32)</f>
        <v>0</v>
      </c>
      <c r="N29" s="271">
        <f>SUM(N30:N32)</f>
        <v>0</v>
      </c>
      <c r="O29" s="271">
        <f>SUM(O30:O32)</f>
        <v>0</v>
      </c>
      <c r="P29" s="271"/>
      <c r="Q29" s="272">
        <f>SUM(Q30:Q32)</f>
        <v>5</v>
      </c>
      <c r="R29" s="270">
        <f>SUM(R30:R32)</f>
        <v>0</v>
      </c>
      <c r="S29" s="271">
        <f>SUM(S30:S32)</f>
        <v>0</v>
      </c>
      <c r="T29" s="271">
        <f>SUM(T30:T32)</f>
        <v>0</v>
      </c>
      <c r="U29" s="271"/>
      <c r="V29" s="272">
        <f>SUM(V30:V32)</f>
        <v>5</v>
      </c>
      <c r="W29" s="270">
        <f>SUM(W30:W32)</f>
        <v>0</v>
      </c>
      <c r="X29" s="271">
        <f>SUM(X30:X32)</f>
        <v>0</v>
      </c>
      <c r="Y29" s="271">
        <f>SUM(Y30:Y32)</f>
        <v>0</v>
      </c>
      <c r="Z29" s="271"/>
      <c r="AA29" s="272">
        <f>SUM(AA30:AA32)</f>
        <v>10</v>
      </c>
      <c r="AB29" s="265"/>
      <c r="AC29" s="301"/>
      <c r="AD29" s="291" t="s">
        <v>340</v>
      </c>
    </row>
    <row r="30" spans="1:33" s="160" customFormat="1" ht="15" customHeight="1" x14ac:dyDescent="0.2">
      <c r="A30" s="155">
        <v>21</v>
      </c>
      <c r="B30" s="200" t="s">
        <v>365</v>
      </c>
      <c r="C30" s="156" t="s">
        <v>366</v>
      </c>
      <c r="D30" s="156" t="s">
        <v>316</v>
      </c>
      <c r="E30" s="251" t="s">
        <v>303</v>
      </c>
      <c r="F30" s="163"/>
      <c r="G30" s="183">
        <f>L30+Q30+V30+AA30</f>
        <v>5</v>
      </c>
      <c r="H30" s="152"/>
      <c r="I30" s="139"/>
      <c r="J30" s="139"/>
      <c r="K30" s="139"/>
      <c r="L30" s="140"/>
      <c r="M30" s="152"/>
      <c r="N30" s="139"/>
      <c r="O30" s="139"/>
      <c r="P30" s="139" t="s">
        <v>296</v>
      </c>
      <c r="Q30" s="140">
        <v>5</v>
      </c>
      <c r="R30" s="174"/>
      <c r="S30" s="139"/>
      <c r="T30" s="139"/>
      <c r="U30" s="139"/>
      <c r="V30" s="140"/>
      <c r="W30" s="152"/>
      <c r="X30" s="139"/>
      <c r="Y30" s="139"/>
      <c r="Z30" s="139"/>
      <c r="AA30" s="140"/>
      <c r="AC30" s="304"/>
      <c r="AD30" s="292" t="s">
        <v>340</v>
      </c>
      <c r="AE30" s="160" t="s">
        <v>367</v>
      </c>
      <c r="AF30" s="160" t="s">
        <v>368</v>
      </c>
      <c r="AG30" s="160" t="s">
        <v>299</v>
      </c>
    </row>
    <row r="31" spans="1:33" s="160" customFormat="1" ht="15" customHeight="1" x14ac:dyDescent="0.2">
      <c r="A31" s="155">
        <v>22</v>
      </c>
      <c r="B31" s="200" t="s">
        <v>369</v>
      </c>
      <c r="C31" s="156" t="s">
        <v>370</v>
      </c>
      <c r="D31" s="156" t="s">
        <v>316</v>
      </c>
      <c r="E31" s="251" t="s">
        <v>303</v>
      </c>
      <c r="F31" s="163"/>
      <c r="G31" s="183">
        <f>L31+Q31+V31+AA31</f>
        <v>5</v>
      </c>
      <c r="H31" s="152"/>
      <c r="I31" s="139"/>
      <c r="J31" s="139"/>
      <c r="K31" s="139"/>
      <c r="L31" s="140"/>
      <c r="M31" s="152"/>
      <c r="N31" s="139"/>
      <c r="O31" s="139"/>
      <c r="P31" s="139"/>
      <c r="Q31" s="140"/>
      <c r="R31" s="174"/>
      <c r="S31" s="139"/>
      <c r="T31" s="139"/>
      <c r="U31" s="139" t="s">
        <v>296</v>
      </c>
      <c r="V31" s="140">
        <v>5</v>
      </c>
      <c r="W31" s="152"/>
      <c r="X31" s="139"/>
      <c r="Y31" s="139"/>
      <c r="Z31" s="139"/>
      <c r="AA31" s="140"/>
      <c r="AC31" s="305">
        <f>A30</f>
        <v>21</v>
      </c>
      <c r="AD31" s="225" t="str">
        <f>B30</f>
        <v>NDDDM1HMLF</v>
      </c>
      <c r="AE31" s="160" t="s">
        <v>367</v>
      </c>
      <c r="AF31" s="160" t="s">
        <v>371</v>
      </c>
      <c r="AG31" s="160" t="s">
        <v>299</v>
      </c>
    </row>
    <row r="32" spans="1:33" s="160" customFormat="1" ht="15" customHeight="1" x14ac:dyDescent="0.2">
      <c r="A32" s="155">
        <v>23</v>
      </c>
      <c r="B32" s="200" t="s">
        <v>372</v>
      </c>
      <c r="C32" s="156" t="s">
        <v>373</v>
      </c>
      <c r="D32" s="156" t="s">
        <v>316</v>
      </c>
      <c r="E32" s="251" t="s">
        <v>303</v>
      </c>
      <c r="F32" s="163"/>
      <c r="G32" s="183">
        <f>L32+Q32+V32+AA32</f>
        <v>10</v>
      </c>
      <c r="H32" s="152"/>
      <c r="I32" s="139"/>
      <c r="J32" s="139"/>
      <c r="K32" s="139"/>
      <c r="L32" s="140"/>
      <c r="M32" s="152"/>
      <c r="N32" s="139"/>
      <c r="O32" s="139"/>
      <c r="P32" s="139"/>
      <c r="Q32" s="140"/>
      <c r="R32" s="174"/>
      <c r="S32" s="139"/>
      <c r="T32" s="139"/>
      <c r="U32" s="139"/>
      <c r="V32" s="140"/>
      <c r="W32" s="152"/>
      <c r="X32" s="139"/>
      <c r="Y32" s="139"/>
      <c r="Z32" s="139" t="s">
        <v>296</v>
      </c>
      <c r="AA32" s="140">
        <v>10</v>
      </c>
      <c r="AC32" s="305">
        <f>A31</f>
        <v>22</v>
      </c>
      <c r="AD32" s="225" t="str">
        <f>B31</f>
        <v>NDDDM2HMLF</v>
      </c>
      <c r="AE32" s="160" t="s">
        <v>367</v>
      </c>
      <c r="AF32" s="167" t="s">
        <v>374</v>
      </c>
      <c r="AG32" s="160" t="s">
        <v>299</v>
      </c>
    </row>
    <row r="33" spans="1:33" s="160" customFormat="1" ht="15" customHeight="1" x14ac:dyDescent="0.2">
      <c r="A33" s="155"/>
      <c r="B33" s="200"/>
      <c r="C33" s="273" t="s">
        <v>375</v>
      </c>
      <c r="D33" s="274"/>
      <c r="E33" s="275"/>
      <c r="F33" s="280">
        <v>1</v>
      </c>
      <c r="G33" s="312">
        <v>0</v>
      </c>
      <c r="H33" s="270">
        <v>0</v>
      </c>
      <c r="I33" s="271">
        <v>1</v>
      </c>
      <c r="J33" s="271">
        <v>0</v>
      </c>
      <c r="K33" s="271"/>
      <c r="L33" s="272">
        <v>0</v>
      </c>
      <c r="M33" s="270">
        <v>0</v>
      </c>
      <c r="N33" s="271">
        <v>0</v>
      </c>
      <c r="O33" s="271">
        <v>0</v>
      </c>
      <c r="P33" s="271"/>
      <c r="Q33" s="272">
        <v>0</v>
      </c>
      <c r="R33" s="270">
        <v>0</v>
      </c>
      <c r="S33" s="271">
        <v>0</v>
      </c>
      <c r="T33" s="271">
        <v>0</v>
      </c>
      <c r="U33" s="271"/>
      <c r="V33" s="272">
        <v>0</v>
      </c>
      <c r="W33" s="270">
        <v>0</v>
      </c>
      <c r="X33" s="271">
        <v>0</v>
      </c>
      <c r="Y33" s="271">
        <v>0</v>
      </c>
      <c r="Z33" s="271"/>
      <c r="AA33" s="272">
        <v>0</v>
      </c>
      <c r="AB33" s="265"/>
      <c r="AC33" s="301"/>
      <c r="AD33" s="291"/>
    </row>
    <row r="34" spans="1:33" s="160" customFormat="1" ht="15" customHeight="1" x14ac:dyDescent="0.2">
      <c r="A34" s="155"/>
      <c r="B34" s="200" t="s">
        <v>376</v>
      </c>
      <c r="C34" s="156" t="s">
        <v>377</v>
      </c>
      <c r="D34" s="156" t="s">
        <v>384</v>
      </c>
      <c r="E34" s="251" t="s">
        <v>379</v>
      </c>
      <c r="F34" s="163"/>
      <c r="G34" s="183"/>
      <c r="H34" s="152">
        <v>0</v>
      </c>
      <c r="I34" s="139">
        <v>5</v>
      </c>
      <c r="J34" s="139">
        <v>0</v>
      </c>
      <c r="K34" s="139" t="s">
        <v>380</v>
      </c>
      <c r="L34" s="140">
        <v>0</v>
      </c>
      <c r="M34" s="152"/>
      <c r="N34" s="139"/>
      <c r="O34" s="139"/>
      <c r="P34" s="139"/>
      <c r="Q34" s="140"/>
      <c r="R34" s="174"/>
      <c r="S34" s="139"/>
      <c r="T34" s="139"/>
      <c r="U34" s="139"/>
      <c r="V34" s="140"/>
      <c r="W34" s="152"/>
      <c r="X34" s="139"/>
      <c r="Y34" s="139"/>
      <c r="Z34" s="139"/>
      <c r="AA34" s="140"/>
      <c r="AC34" s="305"/>
      <c r="AD34" s="292"/>
      <c r="AF34" s="167"/>
    </row>
    <row r="35" spans="1:33" s="160" customFormat="1" ht="15" customHeight="1" x14ac:dyDescent="0.2">
      <c r="A35" s="155"/>
      <c r="B35" s="200"/>
      <c r="C35" s="267" t="s">
        <v>381</v>
      </c>
      <c r="D35" s="317"/>
      <c r="E35" s="282"/>
      <c r="F35" s="280">
        <v>8</v>
      </c>
      <c r="G35" s="312">
        <v>10</v>
      </c>
      <c r="H35" s="270"/>
      <c r="I35" s="271"/>
      <c r="J35" s="271"/>
      <c r="K35" s="271"/>
      <c r="L35" s="272">
        <f>SUM(L36:L41)</f>
        <v>0</v>
      </c>
      <c r="M35" s="270"/>
      <c r="N35" s="271"/>
      <c r="O35" s="271"/>
      <c r="P35" s="271"/>
      <c r="Q35" s="272">
        <v>0</v>
      </c>
      <c r="R35" s="280"/>
      <c r="S35" s="271"/>
      <c r="T35" s="271"/>
      <c r="U35" s="271"/>
      <c r="V35" s="272">
        <v>0</v>
      </c>
      <c r="W35" s="270">
        <v>4</v>
      </c>
      <c r="X35" s="271">
        <v>0</v>
      </c>
      <c r="Y35" s="271">
        <v>4</v>
      </c>
      <c r="Z35" s="271" t="s">
        <v>296</v>
      </c>
      <c r="AA35" s="271">
        <v>10</v>
      </c>
      <c r="AB35" s="265"/>
      <c r="AC35" s="301"/>
      <c r="AD35" s="293"/>
    </row>
    <row r="36" spans="1:33" s="166" customFormat="1" ht="15" customHeight="1" x14ac:dyDescent="0.2">
      <c r="A36" s="155">
        <v>24</v>
      </c>
      <c r="B36" s="200" t="s">
        <v>382</v>
      </c>
      <c r="C36" s="248" t="s">
        <v>383</v>
      </c>
      <c r="D36" s="246" t="s">
        <v>384</v>
      </c>
      <c r="E36" s="254" t="s">
        <v>303</v>
      </c>
      <c r="F36" s="163">
        <f t="shared" ref="F36" si="6">SUM(H36:J36)+SUM(M36:O36)+SUM(R36:T36)+SUM(W36:Y36)</f>
        <v>15</v>
      </c>
      <c r="G36" s="183">
        <f t="shared" ref="G36" si="7">L36+Q36+V36+AA36</f>
        <v>4</v>
      </c>
      <c r="H36" s="186"/>
      <c r="I36" s="187"/>
      <c r="J36" s="187"/>
      <c r="K36" s="187"/>
      <c r="L36" s="188"/>
      <c r="M36" s="186"/>
      <c r="N36" s="187"/>
      <c r="O36" s="187"/>
      <c r="P36" s="187"/>
      <c r="Q36" s="188"/>
      <c r="R36" s="193"/>
      <c r="S36" s="187"/>
      <c r="T36" s="187"/>
      <c r="U36" s="187"/>
      <c r="V36" s="188"/>
      <c r="W36" s="226">
        <v>5</v>
      </c>
      <c r="X36" s="227">
        <v>0</v>
      </c>
      <c r="Y36" s="227">
        <v>10</v>
      </c>
      <c r="Z36" s="227" t="s">
        <v>296</v>
      </c>
      <c r="AA36" s="140">
        <v>4</v>
      </c>
      <c r="AB36" s="160"/>
      <c r="AC36" s="306"/>
      <c r="AD36" s="294"/>
      <c r="AE36" s="160" t="s">
        <v>385</v>
      </c>
      <c r="AF36" s="160" t="s">
        <v>386</v>
      </c>
      <c r="AG36" s="160" t="s">
        <v>299</v>
      </c>
    </row>
    <row r="37" spans="1:33" s="166" customFormat="1" ht="15" customHeight="1" x14ac:dyDescent="0.2">
      <c r="A37" s="155">
        <v>25</v>
      </c>
      <c r="B37" s="200" t="s">
        <v>387</v>
      </c>
      <c r="C37" s="248" t="s">
        <v>388</v>
      </c>
      <c r="D37" s="246" t="s">
        <v>356</v>
      </c>
      <c r="E37" s="254" t="s">
        <v>303</v>
      </c>
      <c r="F37" s="163">
        <f t="shared" ref="F37:F41" si="8">SUM(H37:J37)+SUM(M37:O37)+SUM(R37:T37)+SUM(W37:Y37)</f>
        <v>15</v>
      </c>
      <c r="G37" s="183">
        <f t="shared" ref="G37:G41" si="9">L37+Q37+V37+AA37</f>
        <v>4</v>
      </c>
      <c r="H37" s="186"/>
      <c r="I37" s="187"/>
      <c r="J37" s="187"/>
      <c r="K37" s="187"/>
      <c r="L37" s="188"/>
      <c r="M37" s="186"/>
      <c r="N37" s="187"/>
      <c r="O37" s="187"/>
      <c r="P37" s="187"/>
      <c r="Q37" s="188"/>
      <c r="R37" s="186"/>
      <c r="S37" s="187"/>
      <c r="T37" s="187"/>
      <c r="U37" s="187"/>
      <c r="V37" s="188"/>
      <c r="W37" s="226">
        <v>10</v>
      </c>
      <c r="X37" s="227">
        <v>0</v>
      </c>
      <c r="Y37" s="227">
        <v>5</v>
      </c>
      <c r="Z37" s="227" t="s">
        <v>296</v>
      </c>
      <c r="AA37" s="140">
        <v>4</v>
      </c>
      <c r="AB37" s="160"/>
      <c r="AC37" s="306"/>
      <c r="AD37" s="294"/>
      <c r="AE37" s="160"/>
      <c r="AF37" s="160"/>
      <c r="AG37" s="160"/>
    </row>
    <row r="38" spans="1:33" s="160" customFormat="1" ht="15" customHeight="1" x14ac:dyDescent="0.2">
      <c r="A38" s="155">
        <v>26</v>
      </c>
      <c r="B38" s="200" t="s">
        <v>389</v>
      </c>
      <c r="C38" s="249" t="s">
        <v>390</v>
      </c>
      <c r="D38" s="246" t="s">
        <v>321</v>
      </c>
      <c r="E38" s="254" t="s">
        <v>295</v>
      </c>
      <c r="F38" s="163">
        <f t="shared" si="8"/>
        <v>20</v>
      </c>
      <c r="G38" s="183">
        <f t="shared" si="9"/>
        <v>5</v>
      </c>
      <c r="H38" s="186"/>
      <c r="I38" s="187"/>
      <c r="J38" s="187"/>
      <c r="K38" s="187"/>
      <c r="L38" s="188"/>
      <c r="M38" s="189"/>
      <c r="N38" s="190"/>
      <c r="O38" s="190"/>
      <c r="P38" s="190"/>
      <c r="Q38" s="191"/>
      <c r="R38" s="189"/>
      <c r="S38" s="190"/>
      <c r="T38" s="190"/>
      <c r="U38" s="190"/>
      <c r="V38" s="191"/>
      <c r="W38" s="226">
        <v>10</v>
      </c>
      <c r="X38" s="226">
        <v>0</v>
      </c>
      <c r="Y38" s="226">
        <v>10</v>
      </c>
      <c r="Z38" s="226" t="s">
        <v>296</v>
      </c>
      <c r="AA38" s="140">
        <v>5</v>
      </c>
      <c r="AC38" s="306"/>
      <c r="AD38" s="295"/>
    </row>
    <row r="39" spans="1:33" s="160" customFormat="1" ht="15" customHeight="1" x14ac:dyDescent="0.2">
      <c r="A39" s="155">
        <v>27</v>
      </c>
      <c r="B39" s="200" t="s">
        <v>391</v>
      </c>
      <c r="C39" s="249" t="s">
        <v>392</v>
      </c>
      <c r="D39" s="246" t="s">
        <v>356</v>
      </c>
      <c r="E39" s="254" t="s">
        <v>303</v>
      </c>
      <c r="F39" s="163">
        <f t="shared" si="8"/>
        <v>10</v>
      </c>
      <c r="G39" s="183">
        <f t="shared" si="9"/>
        <v>4</v>
      </c>
      <c r="H39" s="152"/>
      <c r="I39" s="139"/>
      <c r="J39" s="139"/>
      <c r="K39" s="139"/>
      <c r="L39" s="140"/>
      <c r="M39" s="159"/>
      <c r="N39" s="158"/>
      <c r="O39" s="158"/>
      <c r="P39" s="158"/>
      <c r="Q39" s="179"/>
      <c r="R39" s="159"/>
      <c r="S39" s="158"/>
      <c r="T39" s="158"/>
      <c r="U39" s="158"/>
      <c r="V39" s="179"/>
      <c r="W39" s="226">
        <v>0</v>
      </c>
      <c r="X39" s="226">
        <v>0</v>
      </c>
      <c r="Y39" s="226">
        <v>10</v>
      </c>
      <c r="Z39" s="226" t="s">
        <v>296</v>
      </c>
      <c r="AA39" s="140">
        <v>4</v>
      </c>
      <c r="AC39" s="304"/>
      <c r="AD39" s="290"/>
      <c r="AE39" s="160" t="s">
        <v>393</v>
      </c>
      <c r="AF39" s="160" t="s">
        <v>394</v>
      </c>
      <c r="AG39" s="160" t="s">
        <v>299</v>
      </c>
    </row>
    <row r="40" spans="1:33" s="166" customFormat="1" ht="15" customHeight="1" x14ac:dyDescent="0.2">
      <c r="A40" s="155">
        <v>29</v>
      </c>
      <c r="B40" s="200" t="s">
        <v>395</v>
      </c>
      <c r="C40" s="248" t="s">
        <v>396</v>
      </c>
      <c r="D40" s="246" t="s">
        <v>334</v>
      </c>
      <c r="E40" s="254" t="s">
        <v>295</v>
      </c>
      <c r="F40" s="163">
        <f t="shared" si="8"/>
        <v>15</v>
      </c>
      <c r="G40" s="183">
        <f t="shared" si="9"/>
        <v>4</v>
      </c>
      <c r="H40" s="186"/>
      <c r="I40" s="187"/>
      <c r="J40" s="187"/>
      <c r="K40" s="187"/>
      <c r="L40" s="188"/>
      <c r="M40" s="186"/>
      <c r="N40" s="187"/>
      <c r="O40" s="187"/>
      <c r="P40" s="187"/>
      <c r="Q40" s="188"/>
      <c r="R40" s="186"/>
      <c r="S40" s="187"/>
      <c r="T40" s="187"/>
      <c r="U40" s="187"/>
      <c r="V40" s="188"/>
      <c r="W40" s="226">
        <v>5</v>
      </c>
      <c r="X40" s="227">
        <v>0</v>
      </c>
      <c r="Y40" s="227">
        <v>10</v>
      </c>
      <c r="Z40" s="227" t="s">
        <v>296</v>
      </c>
      <c r="AA40" s="140">
        <v>4</v>
      </c>
      <c r="AB40" s="160"/>
      <c r="AC40" s="306"/>
      <c r="AD40" s="294"/>
      <c r="AE40" s="160"/>
      <c r="AF40" s="160"/>
      <c r="AG40" s="160"/>
    </row>
    <row r="41" spans="1:33" s="160" customFormat="1" ht="15" customHeight="1" thickBot="1" x14ac:dyDescent="0.25">
      <c r="A41" s="155">
        <v>30</v>
      </c>
      <c r="B41" s="200" t="s">
        <v>397</v>
      </c>
      <c r="C41" s="245" t="s">
        <v>398</v>
      </c>
      <c r="D41" s="247" t="s">
        <v>302</v>
      </c>
      <c r="E41" s="255" t="s">
        <v>303</v>
      </c>
      <c r="F41" s="314">
        <f t="shared" si="8"/>
        <v>15</v>
      </c>
      <c r="G41" s="232">
        <f t="shared" si="9"/>
        <v>4</v>
      </c>
      <c r="H41" s="230"/>
      <c r="I41" s="231"/>
      <c r="J41" s="231"/>
      <c r="K41" s="231"/>
      <c r="L41" s="232"/>
      <c r="M41" s="233"/>
      <c r="N41" s="233"/>
      <c r="O41" s="233"/>
      <c r="P41" s="233"/>
      <c r="Q41" s="232"/>
      <c r="R41" s="233"/>
      <c r="S41" s="233"/>
      <c r="T41" s="233"/>
      <c r="U41" s="233"/>
      <c r="V41" s="232"/>
      <c r="W41" s="228">
        <v>5</v>
      </c>
      <c r="X41" s="229">
        <v>0</v>
      </c>
      <c r="Y41" s="229">
        <v>10</v>
      </c>
      <c r="Z41" s="229" t="s">
        <v>296</v>
      </c>
      <c r="AA41" s="232">
        <v>4</v>
      </c>
      <c r="AC41" s="307"/>
      <c r="AD41" s="296"/>
      <c r="AE41" s="3" t="s">
        <v>393</v>
      </c>
      <c r="AF41" s="3" t="s">
        <v>399</v>
      </c>
      <c r="AG41" s="160" t="s">
        <v>299</v>
      </c>
    </row>
    <row r="42" spans="1:33" s="160" customFormat="1" ht="12.75" thickTop="1" thickBot="1" x14ac:dyDescent="0.25">
      <c r="A42" s="146"/>
      <c r="B42" s="168"/>
      <c r="C42" s="157"/>
      <c r="D42" s="194"/>
      <c r="E42" s="195"/>
      <c r="F42" s="195"/>
      <c r="G42" s="195"/>
      <c r="H42" s="146"/>
      <c r="I42" s="146"/>
      <c r="J42" s="146"/>
      <c r="K42" s="146"/>
      <c r="L42" s="218"/>
      <c r="M42" s="146"/>
      <c r="N42" s="146"/>
      <c r="O42" s="146"/>
      <c r="P42" s="146"/>
      <c r="Q42" s="218"/>
      <c r="R42" s="146"/>
      <c r="S42" s="146"/>
      <c r="T42" s="146"/>
      <c r="U42" s="146"/>
      <c r="V42" s="218"/>
      <c r="W42" s="146"/>
      <c r="X42" s="146"/>
      <c r="Y42" s="146"/>
      <c r="Z42" s="146"/>
      <c r="AA42" s="146"/>
      <c r="AC42" s="146"/>
      <c r="AD42" s="146"/>
    </row>
    <row r="43" spans="1:33" s="160" customFormat="1" ht="15" customHeight="1" x14ac:dyDescent="0.2">
      <c r="A43" s="146"/>
      <c r="B43" s="146"/>
      <c r="C43" s="169" t="s">
        <v>400</v>
      </c>
      <c r="D43" s="169"/>
      <c r="E43" s="196"/>
      <c r="F43" s="196"/>
      <c r="G43" s="196"/>
      <c r="H43" s="170"/>
      <c r="I43" s="171"/>
      <c r="J43" s="171"/>
      <c r="K43" s="171">
        <f>SUM(K44:K45)</f>
        <v>6</v>
      </c>
      <c r="L43" s="172"/>
      <c r="M43" s="181"/>
      <c r="N43" s="171"/>
      <c r="O43" s="171"/>
      <c r="P43" s="171">
        <f>SUM(P44:P45)</f>
        <v>6</v>
      </c>
      <c r="Q43" s="172"/>
      <c r="R43" s="170"/>
      <c r="S43" s="171"/>
      <c r="T43" s="171"/>
      <c r="U43" s="171">
        <f>SUM(U44:U45)</f>
        <v>6</v>
      </c>
      <c r="V43" s="172"/>
      <c r="W43" s="181"/>
      <c r="X43" s="171"/>
      <c r="Y43" s="171"/>
      <c r="Z43" s="171">
        <f>SUM(Z44:Z45)</f>
        <v>5</v>
      </c>
      <c r="AA43" s="172"/>
      <c r="AB43" s="172"/>
      <c r="AC43" s="172"/>
      <c r="AD43" s="146"/>
    </row>
    <row r="44" spans="1:33" s="160" customFormat="1" ht="15" customHeight="1" x14ac:dyDescent="0.2">
      <c r="A44" s="146"/>
      <c r="B44" s="146"/>
      <c r="C44" s="173" t="s">
        <v>401</v>
      </c>
      <c r="D44" s="173"/>
      <c r="E44" s="197"/>
      <c r="F44" s="197"/>
      <c r="G44" s="197"/>
      <c r="H44" s="174"/>
      <c r="I44" s="139"/>
      <c r="J44" s="139"/>
      <c r="K44" s="139">
        <f>COUNTIF(K6:K32,"v")</f>
        <v>4</v>
      </c>
      <c r="L44" s="140"/>
      <c r="M44" s="152"/>
      <c r="N44" s="139"/>
      <c r="O44" s="139"/>
      <c r="P44" s="139">
        <f>COUNTIF(P6:P32,"v")</f>
        <v>1</v>
      </c>
      <c r="Q44" s="140"/>
      <c r="R44" s="174"/>
      <c r="S44" s="139"/>
      <c r="T44" s="139"/>
      <c r="U44" s="139">
        <f>COUNTIF(U6:U32,"v")</f>
        <v>4</v>
      </c>
      <c r="V44" s="140"/>
      <c r="W44" s="152"/>
      <c r="X44" s="139"/>
      <c r="Y44" s="139"/>
      <c r="Z44" s="139">
        <f>COUNTIF(Z6:Z32,"v")</f>
        <v>1</v>
      </c>
      <c r="AA44" s="140"/>
      <c r="AB44" s="140"/>
      <c r="AC44" s="140"/>
      <c r="AD44" s="146"/>
    </row>
    <row r="45" spans="1:33" s="160" customFormat="1" ht="15" customHeight="1" x14ac:dyDescent="0.2">
      <c r="A45" s="146"/>
      <c r="B45" s="146"/>
      <c r="C45" s="173" t="s">
        <v>402</v>
      </c>
      <c r="D45" s="173"/>
      <c r="E45" s="197"/>
      <c r="F45" s="197"/>
      <c r="G45" s="197"/>
      <c r="H45" s="174"/>
      <c r="I45" s="139"/>
      <c r="J45" s="139"/>
      <c r="K45" s="139">
        <f>COUNTIF(K6:K32,"é")</f>
        <v>2</v>
      </c>
      <c r="L45" s="140"/>
      <c r="M45" s="152"/>
      <c r="N45" s="139"/>
      <c r="O45" s="139"/>
      <c r="P45" s="139">
        <f>COUNTIF(P6:P32,"é")</f>
        <v>5</v>
      </c>
      <c r="Q45" s="140"/>
      <c r="R45" s="174"/>
      <c r="S45" s="139"/>
      <c r="T45" s="139"/>
      <c r="U45" s="139">
        <f>COUNTIF(U6:U32,"é")</f>
        <v>2</v>
      </c>
      <c r="V45" s="140"/>
      <c r="W45" s="152"/>
      <c r="X45" s="139"/>
      <c r="Y45" s="139"/>
      <c r="Z45" s="139">
        <f>COUNTIF(Z6:Z32,"é")+2</f>
        <v>4</v>
      </c>
      <c r="AA45" s="140"/>
      <c r="AB45" s="140"/>
      <c r="AC45" s="140"/>
      <c r="AD45" s="146"/>
    </row>
    <row r="46" spans="1:33" s="160" customFormat="1" ht="15" customHeight="1" x14ac:dyDescent="0.2">
      <c r="A46" s="146"/>
      <c r="B46" s="146"/>
      <c r="C46" s="173"/>
      <c r="D46" s="173"/>
      <c r="E46" s="197"/>
      <c r="F46" s="197"/>
      <c r="G46" s="197"/>
      <c r="H46" s="175"/>
      <c r="I46" s="176"/>
      <c r="J46" s="176"/>
      <c r="K46" s="176"/>
      <c r="L46" s="177"/>
      <c r="M46" s="182"/>
      <c r="N46" s="176"/>
      <c r="O46" s="176"/>
      <c r="P46" s="176"/>
      <c r="Q46" s="177"/>
      <c r="R46" s="175"/>
      <c r="S46" s="176"/>
      <c r="T46" s="176"/>
      <c r="U46" s="176"/>
      <c r="V46" s="177"/>
      <c r="W46" s="182"/>
      <c r="X46" s="176"/>
      <c r="Y46" s="176"/>
      <c r="Z46" s="176"/>
      <c r="AA46" s="177"/>
      <c r="AB46" s="177"/>
      <c r="AC46" s="140"/>
      <c r="AD46" s="146"/>
    </row>
    <row r="47" spans="1:33" s="160" customFormat="1" ht="15" customHeight="1" x14ac:dyDescent="0.2">
      <c r="A47" s="146"/>
      <c r="B47" s="146"/>
      <c r="C47" s="173" t="s">
        <v>403</v>
      </c>
      <c r="D47" s="173"/>
      <c r="E47" s="197"/>
      <c r="F47" s="197">
        <f>F5+F10+F29+F35</f>
        <v>275</v>
      </c>
      <c r="G47" s="197">
        <f>G5+G10+G29+G35</f>
        <v>95</v>
      </c>
      <c r="H47" s="174">
        <f>H5+H10+H29+H35</f>
        <v>65</v>
      </c>
      <c r="I47" s="139">
        <f>I5+I10+I29+I35</f>
        <v>16</v>
      </c>
      <c r="J47" s="139">
        <f>J5+J10+J29+J35</f>
        <v>55</v>
      </c>
      <c r="K47" s="139"/>
      <c r="L47" s="140">
        <f>L5+L10+L29+L35</f>
        <v>30</v>
      </c>
      <c r="M47" s="152">
        <f>M5+M10+M29+M35</f>
        <v>35</v>
      </c>
      <c r="N47" s="139">
        <f>N5+N10+N29+N35</f>
        <v>6</v>
      </c>
      <c r="O47" s="139">
        <f>O5+O10+O29+O35</f>
        <v>30</v>
      </c>
      <c r="P47" s="139"/>
      <c r="Q47" s="140">
        <f>Q5+Q10+Q29+Q35</f>
        <v>25</v>
      </c>
      <c r="R47" s="174">
        <f>R5+R10+R29+R35</f>
        <v>30</v>
      </c>
      <c r="S47" s="139">
        <f>S5+S10+S29+S35</f>
        <v>0</v>
      </c>
      <c r="T47" s="139">
        <f>T5+T10+T29+T35</f>
        <v>30</v>
      </c>
      <c r="U47" s="139"/>
      <c r="V47" s="140">
        <f>V5+V10+V29+V35</f>
        <v>20</v>
      </c>
      <c r="W47" s="152">
        <f>W5+W10+W29+W35</f>
        <v>4</v>
      </c>
      <c r="X47" s="139">
        <f>X5+X10+X29+X35</f>
        <v>0</v>
      </c>
      <c r="Y47" s="139">
        <f>Y5+Y10+Y29+Y35</f>
        <v>4</v>
      </c>
      <c r="Z47" s="139"/>
      <c r="AA47" s="140">
        <f>AA5+AA10+AA29+AA35</f>
        <v>20</v>
      </c>
      <c r="AB47" s="142" t="e">
        <f>+AB35+AB29+AB22+AB10+#REF!+AB5</f>
        <v>#REF!</v>
      </c>
      <c r="AC47" s="142">
        <f>L47+Q47+V47+AA47</f>
        <v>95</v>
      </c>
      <c r="AD47" s="146"/>
    </row>
    <row r="48" spans="1:33" s="160" customFormat="1" ht="15" customHeight="1" x14ac:dyDescent="0.2">
      <c r="A48" s="146"/>
      <c r="B48" s="146"/>
      <c r="C48" s="234" t="s">
        <v>404</v>
      </c>
      <c r="D48" s="234"/>
      <c r="E48" s="235"/>
      <c r="F48" s="235">
        <f>F5+F10+F23+F29+F35</f>
        <v>375</v>
      </c>
      <c r="G48" s="235">
        <f>G5+G10+G23+G29+G35</f>
        <v>120</v>
      </c>
      <c r="H48" s="236">
        <f>+H5+H10+H23+H29+H35</f>
        <v>65</v>
      </c>
      <c r="I48" s="237">
        <f>+I5+I10+I23+I29+I35</f>
        <v>16</v>
      </c>
      <c r="J48" s="237">
        <f>+J5+J10+J23+J29+J35</f>
        <v>55</v>
      </c>
      <c r="K48" s="237"/>
      <c r="L48" s="238">
        <f>+L5+L10+L23+L29+L35</f>
        <v>30</v>
      </c>
      <c r="M48" s="239">
        <f>+M5+M10+M23+M29+M35</f>
        <v>45</v>
      </c>
      <c r="N48" s="237">
        <f>+N5+N10+N23+N29+N35</f>
        <v>6</v>
      </c>
      <c r="O48" s="237">
        <f>+O5+O10+O23+O29+O35</f>
        <v>40</v>
      </c>
      <c r="P48" s="237"/>
      <c r="Q48" s="238">
        <f>+Q5+Q10+Q23+Q29+Q35</f>
        <v>30</v>
      </c>
      <c r="R48" s="236">
        <f>+R5+R10+R23+R29+R35</f>
        <v>50</v>
      </c>
      <c r="S48" s="237">
        <f>+S5+S10+S23+S29+S35</f>
        <v>0</v>
      </c>
      <c r="T48" s="237">
        <f>+T5+T10+T23+T29+T35</f>
        <v>50</v>
      </c>
      <c r="U48" s="237"/>
      <c r="V48" s="238">
        <f>+V5+V10+V23+V29+V35</f>
        <v>30</v>
      </c>
      <c r="W48" s="239">
        <f>+W5+W10+W23+W29+W35</f>
        <v>24</v>
      </c>
      <c r="X48" s="237">
        <f>+X5+X10+X23+X29+X35</f>
        <v>0</v>
      </c>
      <c r="Y48" s="237">
        <f>+Y5+Y10+Y23+Y29+Y35</f>
        <v>24</v>
      </c>
      <c r="Z48" s="237"/>
      <c r="AA48" s="238">
        <f>+AA5+AA10+AA23+AA29+AA35</f>
        <v>30</v>
      </c>
      <c r="AB48" s="240" t="e">
        <f>+AB5+#REF!+AB10+#REF!+AB29+AB35</f>
        <v>#REF!</v>
      </c>
      <c r="AC48" s="240">
        <f>L48+Q48+V48+AA48</f>
        <v>120</v>
      </c>
      <c r="AD48" s="146"/>
    </row>
    <row r="49" spans="1:33" s="160" customFormat="1" x14ac:dyDescent="0.2">
      <c r="A49" s="146"/>
      <c r="B49" s="146"/>
      <c r="E49" s="146"/>
      <c r="F49" s="146"/>
      <c r="G49" s="146"/>
      <c r="AC49" s="146"/>
      <c r="AD49" s="146"/>
    </row>
    <row r="50" spans="1:33" s="160" customFormat="1" x14ac:dyDescent="0.2">
      <c r="A50" s="178" t="s">
        <v>405</v>
      </c>
      <c r="B50" s="146"/>
      <c r="E50" s="146"/>
      <c r="F50" s="146"/>
      <c r="G50" s="146"/>
      <c r="AC50" s="146"/>
    </row>
    <row r="51" spans="1:33" s="160" customFormat="1" x14ac:dyDescent="0.2">
      <c r="B51" s="146"/>
      <c r="E51" s="146"/>
      <c r="F51" s="146"/>
      <c r="G51" s="146"/>
      <c r="AC51" s="146"/>
      <c r="AD51" s="146"/>
    </row>
    <row r="52" spans="1:33" s="160" customFormat="1" x14ac:dyDescent="0.2">
      <c r="A52" s="167"/>
      <c r="B52" s="146"/>
      <c r="E52" s="146"/>
      <c r="F52" s="146"/>
      <c r="G52" s="146"/>
      <c r="AC52" s="146"/>
      <c r="AD52" s="146"/>
    </row>
    <row r="53" spans="1:33" s="160" customFormat="1" x14ac:dyDescent="0.2">
      <c r="A53" s="146"/>
      <c r="B53" s="146"/>
      <c r="E53" s="146"/>
      <c r="F53" s="146"/>
      <c r="G53" s="146"/>
      <c r="AC53" s="146"/>
      <c r="AD53" s="146"/>
    </row>
    <row r="54" spans="1:33" x14ac:dyDescent="0.2">
      <c r="AG54" s="3"/>
    </row>
    <row r="55" spans="1:33" x14ac:dyDescent="0.2">
      <c r="AG55" s="3"/>
    </row>
    <row r="56" spans="1:33" x14ac:dyDescent="0.2">
      <c r="AG56" s="3"/>
    </row>
    <row r="57" spans="1:33" x14ac:dyDescent="0.2">
      <c r="AG57" s="3"/>
    </row>
    <row r="58" spans="1:33" x14ac:dyDescent="0.2">
      <c r="AG58" s="3"/>
    </row>
    <row r="59" spans="1:33" x14ac:dyDescent="0.2">
      <c r="AG59" s="3"/>
    </row>
  </sheetData>
  <mergeCells count="15">
    <mergeCell ref="H3:L3"/>
    <mergeCell ref="M3:Q3"/>
    <mergeCell ref="R3:V3"/>
    <mergeCell ref="W3:AA3"/>
    <mergeCell ref="A1:AD1"/>
    <mergeCell ref="H2:AA2"/>
    <mergeCell ref="AC2:AC3"/>
    <mergeCell ref="AD2:AD3"/>
    <mergeCell ref="A3:A4"/>
    <mergeCell ref="B3:B4"/>
    <mergeCell ref="C3:C4"/>
    <mergeCell ref="F3:F4"/>
    <mergeCell ref="G3:G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B1" workbookViewId="0">
      <selection activeCell="B16" sqref="B16"/>
    </sheetView>
  </sheetViews>
  <sheetFormatPr defaultColWidth="8.85546875" defaultRowHeight="12.75" x14ac:dyDescent="0.2"/>
  <cols>
    <col min="1" max="1" width="13.85546875" bestFit="1" customWidth="1"/>
    <col min="2" max="2" width="41" bestFit="1" customWidth="1"/>
    <col min="3" max="3" width="22.7109375" bestFit="1" customWidth="1"/>
    <col min="4" max="4" width="3.140625" style="258" bestFit="1" customWidth="1"/>
    <col min="5" max="5" width="3.7109375" style="258" bestFit="1" customWidth="1"/>
    <col min="6" max="6" width="3.140625" style="258" bestFit="1" customWidth="1"/>
    <col min="7" max="7" width="3.140625" style="258" customWidth="1"/>
    <col min="8" max="8" width="3.28515625" style="258" customWidth="1"/>
    <col min="9" max="9" width="29" bestFit="1" customWidth="1"/>
    <col min="10" max="10" width="13.7109375" bestFit="1" customWidth="1"/>
  </cols>
  <sheetData>
    <row r="1" spans="1:10" x14ac:dyDescent="0.2">
      <c r="A1" t="s">
        <v>406</v>
      </c>
    </row>
    <row r="2" spans="1:10" x14ac:dyDescent="0.2">
      <c r="A2" t="s">
        <v>67</v>
      </c>
      <c r="B2" t="s">
        <v>281</v>
      </c>
      <c r="C2" t="s">
        <v>282</v>
      </c>
      <c r="D2" s="257" t="s">
        <v>12</v>
      </c>
      <c r="E2" s="257" t="s">
        <v>13</v>
      </c>
      <c r="F2" s="257" t="s">
        <v>14</v>
      </c>
      <c r="G2" s="257" t="s">
        <v>15</v>
      </c>
      <c r="H2" s="257" t="s">
        <v>16</v>
      </c>
      <c r="I2" t="s">
        <v>407</v>
      </c>
      <c r="J2" t="s">
        <v>408</v>
      </c>
    </row>
    <row r="3" spans="1:10" x14ac:dyDescent="0.2">
      <c r="A3" t="s">
        <v>409</v>
      </c>
      <c r="B3" t="s">
        <v>293</v>
      </c>
      <c r="C3" t="s">
        <v>384</v>
      </c>
      <c r="D3" s="258">
        <v>10</v>
      </c>
      <c r="E3" s="258">
        <v>10</v>
      </c>
      <c r="F3" s="258">
        <v>0</v>
      </c>
      <c r="G3" s="258" t="s">
        <v>296</v>
      </c>
      <c r="H3" s="258">
        <v>5</v>
      </c>
      <c r="I3" t="s">
        <v>410</v>
      </c>
    </row>
    <row r="4" spans="1:10" x14ac:dyDescent="0.2">
      <c r="A4" t="s">
        <v>306</v>
      </c>
      <c r="B4" t="s">
        <v>411</v>
      </c>
      <c r="C4" t="s">
        <v>308</v>
      </c>
      <c r="D4" s="258">
        <v>0</v>
      </c>
      <c r="E4" s="258">
        <v>6</v>
      </c>
      <c r="F4" s="258">
        <v>0</v>
      </c>
      <c r="G4" s="258" t="s">
        <v>310</v>
      </c>
      <c r="H4" s="258">
        <v>1</v>
      </c>
      <c r="I4" t="s">
        <v>410</v>
      </c>
    </row>
    <row r="5" spans="1:10" x14ac:dyDescent="0.2">
      <c r="A5" t="s">
        <v>314</v>
      </c>
      <c r="B5" t="s">
        <v>315</v>
      </c>
      <c r="C5" t="s">
        <v>316</v>
      </c>
      <c r="D5" s="258">
        <v>10</v>
      </c>
      <c r="E5" s="258">
        <v>0</v>
      </c>
      <c r="F5" s="258">
        <v>10</v>
      </c>
      <c r="G5" s="258" t="s">
        <v>18</v>
      </c>
      <c r="H5" s="258">
        <v>5</v>
      </c>
      <c r="I5" t="s">
        <v>412</v>
      </c>
      <c r="J5" t="s">
        <v>413</v>
      </c>
    </row>
    <row r="6" spans="1:10" x14ac:dyDescent="0.2">
      <c r="A6" t="s">
        <v>319</v>
      </c>
      <c r="B6" t="s">
        <v>320</v>
      </c>
      <c r="C6" t="s">
        <v>321</v>
      </c>
      <c r="D6" s="258">
        <v>10</v>
      </c>
      <c r="E6" s="258">
        <v>0</v>
      </c>
      <c r="F6" s="258">
        <v>10</v>
      </c>
      <c r="G6" s="258" t="s">
        <v>18</v>
      </c>
      <c r="H6" s="258">
        <v>4</v>
      </c>
      <c r="I6" t="s">
        <v>414</v>
      </c>
      <c r="J6" t="s">
        <v>415</v>
      </c>
    </row>
    <row r="7" spans="1:10" x14ac:dyDescent="0.2">
      <c r="A7" t="s">
        <v>322</v>
      </c>
      <c r="B7" t="s">
        <v>323</v>
      </c>
      <c r="C7" t="s">
        <v>324</v>
      </c>
      <c r="D7" s="258">
        <v>15</v>
      </c>
      <c r="E7" s="258">
        <v>0</v>
      </c>
      <c r="F7" s="258">
        <v>10</v>
      </c>
      <c r="G7" s="258" t="s">
        <v>18</v>
      </c>
      <c r="H7" s="258">
        <v>5</v>
      </c>
      <c r="I7" t="s">
        <v>416</v>
      </c>
      <c r="J7" t="s">
        <v>415</v>
      </c>
    </row>
    <row r="8" spans="1:10" x14ac:dyDescent="0.2">
      <c r="A8" t="s">
        <v>328</v>
      </c>
      <c r="B8" t="s">
        <v>329</v>
      </c>
      <c r="C8" t="s">
        <v>330</v>
      </c>
      <c r="D8" s="258">
        <v>10</v>
      </c>
      <c r="E8" s="258">
        <v>0</v>
      </c>
      <c r="F8" s="258">
        <v>10</v>
      </c>
      <c r="G8" s="258" t="s">
        <v>296</v>
      </c>
      <c r="H8" s="258">
        <v>5</v>
      </c>
      <c r="I8" t="s">
        <v>263</v>
      </c>
      <c r="J8" t="s">
        <v>417</v>
      </c>
    </row>
    <row r="9" spans="1:10" x14ac:dyDescent="0.2">
      <c r="A9" t="s">
        <v>332</v>
      </c>
      <c r="B9" t="s">
        <v>333</v>
      </c>
      <c r="C9" t="s">
        <v>334</v>
      </c>
      <c r="D9" s="258">
        <v>10</v>
      </c>
      <c r="E9" s="258">
        <v>0</v>
      </c>
      <c r="F9" s="258">
        <v>15</v>
      </c>
      <c r="G9" s="258" t="s">
        <v>18</v>
      </c>
      <c r="H9" s="258">
        <v>5</v>
      </c>
      <c r="I9" t="s">
        <v>257</v>
      </c>
      <c r="J9" t="s">
        <v>418</v>
      </c>
    </row>
    <row r="10" spans="1:10" x14ac:dyDescent="0.2">
      <c r="A10" t="s">
        <v>376</v>
      </c>
      <c r="B10" t="s">
        <v>377</v>
      </c>
      <c r="C10" t="s">
        <v>378</v>
      </c>
      <c r="D10" s="258">
        <v>0</v>
      </c>
      <c r="E10" s="258">
        <v>5</v>
      </c>
      <c r="F10" s="258">
        <v>0</v>
      </c>
      <c r="G10" s="258" t="s">
        <v>380</v>
      </c>
      <c r="H10" s="258">
        <v>0</v>
      </c>
      <c r="I10" t="s">
        <v>377</v>
      </c>
      <c r="J10" t="s">
        <v>418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077AC-03D9-4BCD-9A84-D7CB269C3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D2A21-04CC-489C-9DA3-F30ECAF510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AFE844-B437-4D60-B08F-9C4AA7A24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Szakiranyok</vt:lpstr>
      <vt:lpstr>Munka2</vt:lpstr>
      <vt:lpstr>Munka3</vt:lpstr>
      <vt:lpstr>KIB_M_MSC_LEVELEZŐ</vt:lpstr>
      <vt:lpstr>Munka1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Bacsa Dóra</cp:lastModifiedBy>
  <cp:revision/>
  <dcterms:created xsi:type="dcterms:W3CDTF">2003-09-11T11:56:33Z</dcterms:created>
  <dcterms:modified xsi:type="dcterms:W3CDTF">2025-02-07T19:33:20Z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</Properties>
</file>