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acsa_Dóri\Desktop\KT-ra mintatantervek\új\"/>
    </mc:Choice>
  </mc:AlternateContent>
  <bookViews>
    <workbookView xWindow="-120" yWindow="-120" windowWidth="51840" windowHeight="21120" activeTab="1"/>
  </bookViews>
  <sheets>
    <sheet name="MI BSc F esti" sheetId="3" r:id="rId1"/>
    <sheet name="1. sz. melléklet F tanterv esti" sheetId="2" r:id="rId2"/>
  </sheets>
  <definedNames>
    <definedName name="_xlnm._FilterDatabase" localSheetId="1" hidden="1">'1. sz. melléklet F tanterv esti'!$A$6:$AT$36</definedName>
    <definedName name="_xlnm._FilterDatabase" localSheetId="0" hidden="1">'MI BSc F esti'!$A$6:$AU$26</definedName>
    <definedName name="_xlnm.Print_Area" localSheetId="1">'1. sz. melléklet F tanterv esti'!$A$1:$AT$42,'1. sz. melléklet F tanterv esti'!$43:$53</definedName>
    <definedName name="_xlnm.Print_Area" localSheetId="0">'MI BSc F esti'!$A$1:$AU$97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R35" i="3" l="1"/>
  <c r="AQ35" i="3"/>
  <c r="AR26" i="3"/>
  <c r="AR13" i="3"/>
  <c r="AR14" i="3"/>
  <c r="AR15" i="3"/>
  <c r="AR16" i="3"/>
  <c r="AR17" i="3"/>
  <c r="AT41" i="3"/>
  <c r="AR29" i="3"/>
  <c r="AR30" i="3"/>
  <c r="AR31" i="3"/>
  <c r="AR32" i="3"/>
  <c r="AR33" i="3"/>
  <c r="AR34" i="3"/>
  <c r="AR48" i="3"/>
  <c r="AR49" i="3"/>
  <c r="AR39" i="3"/>
  <c r="AR40" i="3"/>
  <c r="AR41" i="3"/>
  <c r="AR42" i="3"/>
  <c r="AR43" i="3"/>
  <c r="AR44" i="3"/>
  <c r="AR45" i="3"/>
  <c r="AR46" i="3"/>
  <c r="AR38" i="3"/>
  <c r="AR37" i="3"/>
  <c r="AR36" i="3"/>
  <c r="AR38" i="2" l="1"/>
  <c r="AR39" i="2"/>
  <c r="AR40" i="2"/>
  <c r="AR41" i="2"/>
  <c r="AR42" i="2"/>
  <c r="AR44" i="2"/>
  <c r="AR45" i="2"/>
  <c r="AR46" i="2"/>
  <c r="AR47" i="2"/>
  <c r="AR48" i="2"/>
  <c r="AQ48" i="2"/>
  <c r="AQ47" i="2"/>
  <c r="AQ46" i="2"/>
  <c r="AQ45" i="2"/>
  <c r="AQ44" i="2"/>
  <c r="AQ42" i="2"/>
  <c r="AQ41" i="2"/>
  <c r="AQ40" i="2"/>
  <c r="AQ39" i="2"/>
  <c r="AQ38" i="2"/>
  <c r="AR31" i="2"/>
  <c r="AR32" i="2"/>
  <c r="AR33" i="2"/>
  <c r="AR34" i="2"/>
  <c r="AR35" i="2"/>
  <c r="AR36" i="2"/>
  <c r="AR25" i="2"/>
  <c r="AR26" i="2"/>
  <c r="AR27" i="2"/>
  <c r="AR28" i="2"/>
  <c r="AR29" i="2"/>
  <c r="AQ29" i="2"/>
  <c r="AR19" i="2"/>
  <c r="AR20" i="2"/>
  <c r="AR21" i="2"/>
  <c r="AR22" i="2"/>
  <c r="AR23" i="2"/>
  <c r="AR13" i="2"/>
  <c r="AR14" i="2"/>
  <c r="AR15" i="2"/>
  <c r="AR16" i="2"/>
  <c r="AR17" i="2"/>
  <c r="AQ17" i="2"/>
  <c r="F45" i="2"/>
  <c r="G45" i="2"/>
  <c r="F46" i="2"/>
  <c r="G46" i="2"/>
  <c r="F47" i="2"/>
  <c r="G47" i="2"/>
  <c r="F48" i="2"/>
  <c r="G48" i="2"/>
  <c r="G44" i="2"/>
  <c r="F44" i="2"/>
  <c r="F40" i="2"/>
  <c r="AQ16" i="3" l="1"/>
  <c r="AQ30" i="3"/>
  <c r="AQ36" i="2"/>
  <c r="AQ35" i="2"/>
  <c r="AQ34" i="2"/>
  <c r="AQ32" i="2"/>
  <c r="AQ31" i="2"/>
  <c r="AQ25" i="2"/>
  <c r="AQ23" i="2"/>
  <c r="AQ19" i="2"/>
  <c r="AQ14" i="2"/>
  <c r="AQ13" i="2"/>
  <c r="AS41" i="3"/>
  <c r="AQ26" i="2"/>
  <c r="AQ28" i="2"/>
  <c r="AQ46" i="3"/>
  <c r="AP63" i="3"/>
  <c r="G66" i="3" l="1"/>
  <c r="F66" i="3"/>
  <c r="G65" i="3"/>
  <c r="F65" i="3"/>
  <c r="G64" i="3"/>
  <c r="F64" i="3"/>
  <c r="AN63" i="3"/>
  <c r="AL63" i="3"/>
  <c r="AK63" i="3"/>
  <c r="AJ63" i="3"/>
  <c r="AI63" i="3"/>
  <c r="AG63" i="3"/>
  <c r="AF63" i="3"/>
  <c r="AE63" i="3"/>
  <c r="AD63" i="3"/>
  <c r="AB63" i="3"/>
  <c r="AA63" i="3"/>
  <c r="Z63" i="3"/>
  <c r="Y63" i="3"/>
  <c r="W63" i="3"/>
  <c r="V63" i="3"/>
  <c r="U63" i="3"/>
  <c r="T63" i="3"/>
  <c r="R63" i="3"/>
  <c r="Q63" i="3"/>
  <c r="P63" i="3"/>
  <c r="O63" i="3"/>
  <c r="M63" i="3"/>
  <c r="L63" i="3"/>
  <c r="K63" i="3"/>
  <c r="J63" i="3"/>
  <c r="I63" i="3"/>
  <c r="H63" i="3"/>
  <c r="AO62" i="3"/>
  <c r="AJ62" i="3"/>
  <c r="AE62" i="3"/>
  <c r="Z62" i="3"/>
  <c r="U62" i="3"/>
  <c r="P62" i="3"/>
  <c r="K62" i="3"/>
  <c r="AO61" i="3"/>
  <c r="AJ61" i="3"/>
  <c r="AE61" i="3"/>
  <c r="Z61" i="3"/>
  <c r="U61" i="3"/>
  <c r="P61" i="3"/>
  <c r="K61" i="3"/>
  <c r="G58" i="3"/>
  <c r="F58" i="3"/>
  <c r="G57" i="3"/>
  <c r="F57" i="3"/>
  <c r="AP56" i="3"/>
  <c r="AN56" i="3"/>
  <c r="AM56" i="3"/>
  <c r="AL56" i="3"/>
  <c r="AK56" i="3"/>
  <c r="AI56" i="3"/>
  <c r="AH56" i="3"/>
  <c r="AG56" i="3"/>
  <c r="AF56" i="3"/>
  <c r="AD56" i="3"/>
  <c r="AC56" i="3"/>
  <c r="AB56" i="3"/>
  <c r="AA56" i="3"/>
  <c r="Y56" i="3"/>
  <c r="X56" i="3"/>
  <c r="W56" i="3"/>
  <c r="V56" i="3"/>
  <c r="T56" i="3"/>
  <c r="S56" i="3"/>
  <c r="R56" i="3"/>
  <c r="Q56" i="3"/>
  <c r="O56" i="3"/>
  <c r="N56" i="3"/>
  <c r="M56" i="3"/>
  <c r="L56" i="3"/>
  <c r="J56" i="3"/>
  <c r="I56" i="3"/>
  <c r="H56" i="3"/>
  <c r="AQ49" i="3"/>
  <c r="G49" i="3"/>
  <c r="F49" i="3"/>
  <c r="AQ48" i="3"/>
  <c r="G48" i="3"/>
  <c r="F48" i="3"/>
  <c r="G47" i="3"/>
  <c r="F47" i="3"/>
  <c r="G46" i="3"/>
  <c r="F46" i="3"/>
  <c r="AQ41" i="3"/>
  <c r="G41" i="3"/>
  <c r="F41" i="3"/>
  <c r="AQ44" i="3"/>
  <c r="G44" i="3"/>
  <c r="F44" i="3"/>
  <c r="AQ45" i="3"/>
  <c r="G45" i="3"/>
  <c r="F45" i="3"/>
  <c r="AQ43" i="3"/>
  <c r="G43" i="3"/>
  <c r="F43" i="3"/>
  <c r="AQ42" i="3"/>
  <c r="G42" i="3"/>
  <c r="F42" i="3"/>
  <c r="AQ40" i="3"/>
  <c r="G40" i="3"/>
  <c r="F40" i="3"/>
  <c r="AQ39" i="3"/>
  <c r="G39" i="3"/>
  <c r="F39" i="3"/>
  <c r="AQ38" i="3"/>
  <c r="G38" i="3"/>
  <c r="F38" i="3"/>
  <c r="AQ37" i="3"/>
  <c r="G37" i="3"/>
  <c r="F37" i="3"/>
  <c r="AQ36" i="3"/>
  <c r="G36" i="3"/>
  <c r="F36" i="3"/>
  <c r="G35" i="3"/>
  <c r="F35" i="3"/>
  <c r="AQ34" i="3"/>
  <c r="G34" i="3"/>
  <c r="F34" i="3"/>
  <c r="AQ33" i="3"/>
  <c r="G33" i="3"/>
  <c r="F33" i="3"/>
  <c r="AQ32" i="3"/>
  <c r="G32" i="3"/>
  <c r="F32" i="3"/>
  <c r="AQ31" i="3"/>
  <c r="G31" i="3"/>
  <c r="F31" i="3"/>
  <c r="G30" i="3"/>
  <c r="F30" i="3"/>
  <c r="AQ29" i="3"/>
  <c r="G29" i="3"/>
  <c r="F29" i="3"/>
  <c r="G28" i="3"/>
  <c r="F28" i="3"/>
  <c r="AP27" i="3"/>
  <c r="AN27" i="3"/>
  <c r="AM27" i="3"/>
  <c r="AL27" i="3"/>
  <c r="AK27" i="3"/>
  <c r="AI27" i="3"/>
  <c r="AH27" i="3"/>
  <c r="AG27" i="3"/>
  <c r="AF27" i="3"/>
  <c r="AD27" i="3"/>
  <c r="AC27" i="3"/>
  <c r="AB27" i="3"/>
  <c r="AA27" i="3"/>
  <c r="Y27" i="3"/>
  <c r="X27" i="3"/>
  <c r="W27" i="3"/>
  <c r="V27" i="3"/>
  <c r="T27" i="3"/>
  <c r="S27" i="3"/>
  <c r="R27" i="3"/>
  <c r="Q27" i="3"/>
  <c r="O27" i="3"/>
  <c r="N27" i="3"/>
  <c r="M27" i="3"/>
  <c r="L27" i="3"/>
  <c r="J27" i="3"/>
  <c r="I27" i="3"/>
  <c r="H27" i="3"/>
  <c r="AQ26" i="3"/>
  <c r="G26" i="3"/>
  <c r="F26" i="3"/>
  <c r="G25" i="3"/>
  <c r="F25" i="3"/>
  <c r="G24" i="3"/>
  <c r="F24" i="3"/>
  <c r="G23" i="3"/>
  <c r="F23" i="3"/>
  <c r="AP22" i="3"/>
  <c r="AN22" i="3"/>
  <c r="AM22" i="3"/>
  <c r="AL22" i="3"/>
  <c r="AK22" i="3"/>
  <c r="AI22" i="3"/>
  <c r="AH22" i="3"/>
  <c r="AG22" i="3"/>
  <c r="AF22" i="3"/>
  <c r="AD22" i="3"/>
  <c r="AC22" i="3"/>
  <c r="AB22" i="3"/>
  <c r="AA22" i="3"/>
  <c r="Y22" i="3"/>
  <c r="X22" i="3"/>
  <c r="W22" i="3"/>
  <c r="V22" i="3"/>
  <c r="T22" i="3"/>
  <c r="S22" i="3"/>
  <c r="R22" i="3"/>
  <c r="Q22" i="3"/>
  <c r="O22" i="3"/>
  <c r="N22" i="3"/>
  <c r="M22" i="3"/>
  <c r="L22" i="3"/>
  <c r="J22" i="3"/>
  <c r="I22" i="3"/>
  <c r="H22" i="3"/>
  <c r="G21" i="3"/>
  <c r="F21" i="3"/>
  <c r="G20" i="3"/>
  <c r="F20" i="3"/>
  <c r="G19" i="3"/>
  <c r="F19" i="3"/>
  <c r="G18" i="3"/>
  <c r="F18" i="3"/>
  <c r="AQ17" i="3"/>
  <c r="G17" i="3"/>
  <c r="F17" i="3"/>
  <c r="G16" i="3"/>
  <c r="F16" i="3"/>
  <c r="AQ15" i="3"/>
  <c r="G15" i="3"/>
  <c r="F15" i="3"/>
  <c r="AQ14" i="3"/>
  <c r="G14" i="3"/>
  <c r="F14" i="3"/>
  <c r="AQ13" i="3"/>
  <c r="G13" i="3"/>
  <c r="F13" i="3"/>
  <c r="G12" i="3"/>
  <c r="F12" i="3"/>
  <c r="G11" i="3"/>
  <c r="F11" i="3"/>
  <c r="G10" i="3"/>
  <c r="F10" i="3"/>
  <c r="AP9" i="3"/>
  <c r="AN9" i="3"/>
  <c r="AM9" i="3"/>
  <c r="AL9" i="3"/>
  <c r="AK9" i="3"/>
  <c r="AI9" i="3"/>
  <c r="AH9" i="3"/>
  <c r="AG9" i="3"/>
  <c r="AF9" i="3"/>
  <c r="AD9" i="3"/>
  <c r="AC9" i="3"/>
  <c r="AB9" i="3"/>
  <c r="AA9" i="3"/>
  <c r="Y9" i="3"/>
  <c r="X9" i="3"/>
  <c r="W9" i="3"/>
  <c r="V9" i="3"/>
  <c r="T9" i="3"/>
  <c r="S9" i="3"/>
  <c r="R9" i="3"/>
  <c r="Q9" i="3"/>
  <c r="O9" i="3"/>
  <c r="N9" i="3"/>
  <c r="M9" i="3"/>
  <c r="L9" i="3"/>
  <c r="J9" i="3"/>
  <c r="I9" i="3"/>
  <c r="H9" i="3"/>
  <c r="AQ33" i="2"/>
  <c r="AQ22" i="2"/>
  <c r="AP43" i="2"/>
  <c r="AN43" i="2"/>
  <c r="AM43" i="2"/>
  <c r="AL43" i="2"/>
  <c r="AK43" i="2"/>
  <c r="AI43" i="2"/>
  <c r="AH43" i="2"/>
  <c r="AG43" i="2"/>
  <c r="AF43" i="2"/>
  <c r="AD43" i="2"/>
  <c r="AC43" i="2"/>
  <c r="AB43" i="2"/>
  <c r="AA43" i="2"/>
  <c r="Y43" i="2"/>
  <c r="X43" i="2"/>
  <c r="W43" i="2"/>
  <c r="V43" i="2"/>
  <c r="T43" i="2"/>
  <c r="S43" i="2"/>
  <c r="R43" i="2"/>
  <c r="Q43" i="2"/>
  <c r="O43" i="2"/>
  <c r="N43" i="2"/>
  <c r="M43" i="2"/>
  <c r="L43" i="2"/>
  <c r="J43" i="2"/>
  <c r="I43" i="2"/>
  <c r="H43" i="2"/>
  <c r="G43" i="2"/>
  <c r="F43" i="2"/>
  <c r="G42" i="2"/>
  <c r="F42" i="2"/>
  <c r="G41" i="2"/>
  <c r="F41" i="2"/>
  <c r="G40" i="2"/>
  <c r="G39" i="2"/>
  <c r="F39" i="2"/>
  <c r="G38" i="2"/>
  <c r="F38" i="2"/>
  <c r="AP37" i="2"/>
  <c r="AN37" i="2"/>
  <c r="AM37" i="2"/>
  <c r="AL37" i="2"/>
  <c r="AK37" i="2"/>
  <c r="AI37" i="2"/>
  <c r="AH37" i="2"/>
  <c r="AG37" i="2"/>
  <c r="AF37" i="2"/>
  <c r="AD37" i="2"/>
  <c r="AC37" i="2"/>
  <c r="AB37" i="2"/>
  <c r="AA37" i="2"/>
  <c r="Y37" i="2"/>
  <c r="X37" i="2"/>
  <c r="W37" i="2"/>
  <c r="V37" i="2"/>
  <c r="T37" i="2"/>
  <c r="S37" i="2"/>
  <c r="R37" i="2"/>
  <c r="Q37" i="2"/>
  <c r="O37" i="2"/>
  <c r="N37" i="2"/>
  <c r="M37" i="2"/>
  <c r="L37" i="2"/>
  <c r="J37" i="2"/>
  <c r="I37" i="2"/>
  <c r="H37" i="2"/>
  <c r="G36" i="2"/>
  <c r="F36" i="2"/>
  <c r="G35" i="2"/>
  <c r="F35" i="2"/>
  <c r="G34" i="2"/>
  <c r="F34" i="2"/>
  <c r="G33" i="2"/>
  <c r="F33" i="2"/>
  <c r="G32" i="2"/>
  <c r="F32" i="2"/>
  <c r="G31" i="2"/>
  <c r="F31" i="2"/>
  <c r="AP30" i="2"/>
  <c r="AN30" i="2"/>
  <c r="AM30" i="2"/>
  <c r="AL30" i="2"/>
  <c r="AK30" i="2"/>
  <c r="AI30" i="2"/>
  <c r="AH30" i="2"/>
  <c r="AG30" i="2"/>
  <c r="AF30" i="2"/>
  <c r="AD30" i="2"/>
  <c r="AC30" i="2"/>
  <c r="AB30" i="2"/>
  <c r="AA30" i="2"/>
  <c r="Y30" i="2"/>
  <c r="X30" i="2"/>
  <c r="W30" i="2"/>
  <c r="V30" i="2"/>
  <c r="T30" i="2"/>
  <c r="S30" i="2"/>
  <c r="R30" i="2"/>
  <c r="Q30" i="2"/>
  <c r="O30" i="2"/>
  <c r="N30" i="2"/>
  <c r="M30" i="2"/>
  <c r="L30" i="2"/>
  <c r="J30" i="2"/>
  <c r="I30" i="2"/>
  <c r="H30" i="2"/>
  <c r="G29" i="2"/>
  <c r="F29" i="2"/>
  <c r="G28" i="2"/>
  <c r="F28" i="2"/>
  <c r="AQ27" i="2"/>
  <c r="G27" i="2"/>
  <c r="F27" i="2"/>
  <c r="G26" i="2"/>
  <c r="F26" i="2"/>
  <c r="G25" i="2"/>
  <c r="F25" i="2"/>
  <c r="AP24" i="2"/>
  <c r="AN24" i="2"/>
  <c r="AM24" i="2"/>
  <c r="AL24" i="2"/>
  <c r="AK24" i="2"/>
  <c r="AI24" i="2"/>
  <c r="AH24" i="2"/>
  <c r="AG24" i="2"/>
  <c r="AF24" i="2"/>
  <c r="AD24" i="2"/>
  <c r="AC24" i="2"/>
  <c r="AB24" i="2"/>
  <c r="AA24" i="2"/>
  <c r="Y24" i="2"/>
  <c r="X24" i="2"/>
  <c r="W24" i="2"/>
  <c r="V24" i="2"/>
  <c r="T24" i="2"/>
  <c r="S24" i="2"/>
  <c r="R24" i="2"/>
  <c r="Q24" i="2"/>
  <c r="O24" i="2"/>
  <c r="N24" i="2"/>
  <c r="M24" i="2"/>
  <c r="L24" i="2"/>
  <c r="J24" i="2"/>
  <c r="I24" i="2"/>
  <c r="H24" i="2"/>
  <c r="G23" i="2"/>
  <c r="F23" i="2"/>
  <c r="G22" i="2"/>
  <c r="F22" i="2"/>
  <c r="AQ21" i="2"/>
  <c r="G21" i="2"/>
  <c r="F21" i="2"/>
  <c r="AQ20" i="2"/>
  <c r="G20" i="2"/>
  <c r="F20" i="2"/>
  <c r="G19" i="2"/>
  <c r="F19" i="2"/>
  <c r="AP18" i="2"/>
  <c r="AN18" i="2"/>
  <c r="AM18" i="2"/>
  <c r="AL18" i="2"/>
  <c r="AK18" i="2"/>
  <c r="AI18" i="2"/>
  <c r="AH18" i="2"/>
  <c r="AG18" i="2"/>
  <c r="AF18" i="2"/>
  <c r="AD18" i="2"/>
  <c r="AC18" i="2"/>
  <c r="AB18" i="2"/>
  <c r="AA18" i="2"/>
  <c r="Y18" i="2"/>
  <c r="X18" i="2"/>
  <c r="W18" i="2"/>
  <c r="V18" i="2"/>
  <c r="T18" i="2"/>
  <c r="S18" i="2"/>
  <c r="R18" i="2"/>
  <c r="Q18" i="2"/>
  <c r="O18" i="2"/>
  <c r="N18" i="2"/>
  <c r="M18" i="2"/>
  <c r="L18" i="2"/>
  <c r="J18" i="2"/>
  <c r="I18" i="2"/>
  <c r="H18" i="2"/>
  <c r="G17" i="2"/>
  <c r="F17" i="2"/>
  <c r="AQ16" i="2"/>
  <c r="G16" i="2"/>
  <c r="F16" i="2"/>
  <c r="AQ15" i="2"/>
  <c r="G15" i="2"/>
  <c r="F15" i="2"/>
  <c r="G14" i="2"/>
  <c r="F14" i="2"/>
  <c r="G13" i="2"/>
  <c r="F13" i="2"/>
  <c r="AP12" i="2"/>
  <c r="AN12" i="2"/>
  <c r="AM12" i="2"/>
  <c r="AL12" i="2"/>
  <c r="AK12" i="2"/>
  <c r="AI12" i="2"/>
  <c r="AH12" i="2"/>
  <c r="AG12" i="2"/>
  <c r="AF12" i="2"/>
  <c r="AD12" i="2"/>
  <c r="AC12" i="2"/>
  <c r="AB12" i="2"/>
  <c r="AA12" i="2"/>
  <c r="Y12" i="2"/>
  <c r="X12" i="2"/>
  <c r="W12" i="2"/>
  <c r="V12" i="2"/>
  <c r="T12" i="2"/>
  <c r="S12" i="2"/>
  <c r="R12" i="2"/>
  <c r="Q12" i="2"/>
  <c r="O12" i="2"/>
  <c r="N12" i="2"/>
  <c r="M12" i="2"/>
  <c r="L12" i="2"/>
  <c r="J12" i="2"/>
  <c r="I12" i="2"/>
  <c r="H12" i="2"/>
  <c r="AG59" i="3" l="1"/>
  <c r="W59" i="3"/>
  <c r="M59" i="3"/>
  <c r="G63" i="3"/>
  <c r="J59" i="3"/>
  <c r="T59" i="3"/>
  <c r="AD59" i="3"/>
  <c r="AN59" i="3"/>
  <c r="F9" i="3"/>
  <c r="N59" i="3"/>
  <c r="X59" i="3"/>
  <c r="G22" i="3"/>
  <c r="F56" i="3"/>
  <c r="AH59" i="3"/>
  <c r="I59" i="3"/>
  <c r="S59" i="3"/>
  <c r="AC59" i="3"/>
  <c r="AM59" i="3"/>
  <c r="G9" i="3"/>
  <c r="G27" i="3"/>
  <c r="O59" i="3"/>
  <c r="Y59" i="3"/>
  <c r="AI59" i="3"/>
  <c r="F27" i="3"/>
  <c r="F22" i="3"/>
  <c r="G56" i="3"/>
  <c r="F63" i="3"/>
  <c r="L59" i="3"/>
  <c r="V59" i="3"/>
  <c r="AF59" i="3"/>
  <c r="AP59" i="3"/>
  <c r="Q59" i="3"/>
  <c r="AA59" i="3"/>
  <c r="AK59" i="3"/>
  <c r="H59" i="3"/>
  <c r="R59" i="3"/>
  <c r="AB59" i="3"/>
  <c r="AL59" i="3"/>
  <c r="G30" i="2"/>
  <c r="G18" i="2"/>
  <c r="F12" i="2"/>
  <c r="G12" i="2"/>
  <c r="F30" i="2"/>
  <c r="F37" i="2"/>
  <c r="F24" i="2"/>
  <c r="G37" i="2"/>
  <c r="G24" i="2"/>
  <c r="F18" i="2"/>
  <c r="AL60" i="3" l="1"/>
  <c r="AG60" i="3"/>
  <c r="R60" i="3"/>
  <c r="F59" i="3"/>
  <c r="H60" i="3"/>
  <c r="W60" i="3"/>
  <c r="M60" i="3"/>
  <c r="AB60" i="3"/>
  <c r="G59" i="3"/>
</calcChain>
</file>

<file path=xl/sharedStrings.xml><?xml version="1.0" encoding="utf-8"?>
<sst xmlns="http://schemas.openxmlformats.org/spreadsheetml/2006/main" count="2129" uniqueCount="309">
  <si>
    <t>Mérnökinformatikus alapképzési szak, esti tagozat (érvényes: 2023/24. tanévtől)</t>
  </si>
  <si>
    <t xml:space="preserve">      heti óraszámokkal (ea. tgy. l). ; követelményekkel (k.); kreditekkel (kr.)</t>
  </si>
  <si>
    <t> </t>
  </si>
  <si>
    <t>Kód</t>
  </si>
  <si>
    <t>Tantárgyak</t>
  </si>
  <si>
    <t>Tantárgyfelelős</t>
  </si>
  <si>
    <t>Intézet</t>
  </si>
  <si>
    <t>heti</t>
  </si>
  <si>
    <t>kredit</t>
  </si>
  <si>
    <t>Félévek</t>
  </si>
  <si>
    <t>Előtanulmány</t>
  </si>
  <si>
    <t>óra</t>
  </si>
  <si>
    <t>1.</t>
  </si>
  <si>
    <t>2.</t>
  </si>
  <si>
    <t>3.</t>
  </si>
  <si>
    <t>4.</t>
  </si>
  <si>
    <t>5.</t>
  </si>
  <si>
    <t>6.</t>
  </si>
  <si>
    <t>7.</t>
  </si>
  <si>
    <t>ea</t>
  </si>
  <si>
    <t>tgy</t>
  </si>
  <si>
    <t>l</t>
  </si>
  <si>
    <t>k</t>
  </si>
  <si>
    <t>kr</t>
  </si>
  <si>
    <t>Természettudományos alapismeretek összesen (40-45):</t>
  </si>
  <si>
    <t>NMXMA1HBEF</t>
  </si>
  <si>
    <t xml:space="preserve">Matematikai alapismeretek </t>
  </si>
  <si>
    <t>AMI</t>
  </si>
  <si>
    <t>é</t>
  </si>
  <si>
    <t>NMXIMAHBEF</t>
  </si>
  <si>
    <t>Az informatika matematikai alapjai</t>
  </si>
  <si>
    <t>Dr. Szőke Magdolna</t>
  </si>
  <si>
    <t>v</t>
  </si>
  <si>
    <t>NKXEAIHBEF</t>
  </si>
  <si>
    <t>Elektronikai alapismeretek</t>
  </si>
  <si>
    <t>Dr. Komoróczki-Steiner Henriette</t>
  </si>
  <si>
    <t>KRI</t>
  </si>
  <si>
    <t>NMXAN1HBEF</t>
  </si>
  <si>
    <t>Analízis I.</t>
  </si>
  <si>
    <t>Dr. Vajda István</t>
  </si>
  <si>
    <t>NMXDM1HBEF</t>
  </si>
  <si>
    <t xml:space="preserve">Diszkrét matematika és lineáris algebra </t>
  </si>
  <si>
    <t>NMXAN2HBEF</t>
  </si>
  <si>
    <t>Analízis II.</t>
  </si>
  <si>
    <t>KTXFIBHBEF</t>
  </si>
  <si>
    <t>Fizika*</t>
  </si>
  <si>
    <t>8.</t>
  </si>
  <si>
    <t>NMXVMSHBEF</t>
  </si>
  <si>
    <t>Valószínűségszámítás és matematikai statisztika</t>
  </si>
  <si>
    <t>Dr. Kárász Péter</t>
  </si>
  <si>
    <t>9.</t>
  </si>
  <si>
    <t>h</t>
  </si>
  <si>
    <t>10.</t>
  </si>
  <si>
    <t>11.</t>
  </si>
  <si>
    <t>12.</t>
  </si>
  <si>
    <t>Gazdasági és Humán ismeretek összesen (15-25):</t>
  </si>
  <si>
    <t>13.</t>
  </si>
  <si>
    <t>NBXTM1HBEF</t>
  </si>
  <si>
    <t>Tanulásmódszertan</t>
  </si>
  <si>
    <t>Dr. Póser Valéria</t>
  </si>
  <si>
    <t>BMI</t>
  </si>
  <si>
    <t>14.</t>
  </si>
  <si>
    <t>NKXVP1HBEF</t>
  </si>
  <si>
    <t>Vállalkozásszervezés és projektmenedzsment</t>
  </si>
  <si>
    <t>Dr. Almási Anikó</t>
  </si>
  <si>
    <t>16.</t>
  </si>
  <si>
    <t>NBXTF1HBEF</t>
  </si>
  <si>
    <t>Tutorálás felkészítő és projektdokumentációs technikák</t>
  </si>
  <si>
    <t>Prof. Dr. Lazányi Kornélia</t>
  </si>
  <si>
    <t>17.</t>
  </si>
  <si>
    <t>NBXTUTHBEF</t>
  </si>
  <si>
    <t>Tutorálás</t>
  </si>
  <si>
    <t>Szakmai törzsanyag összesen (100-150):</t>
  </si>
  <si>
    <t>18.</t>
  </si>
  <si>
    <t>NSXPP1HBEF</t>
  </si>
  <si>
    <t>Problémamegoldás programozással</t>
  </si>
  <si>
    <t xml:space="preserve">Dr. Sergyán Szabolcs </t>
  </si>
  <si>
    <t>SZFI</t>
  </si>
  <si>
    <t>19.</t>
  </si>
  <si>
    <t>NSXSFAHBEF</t>
  </si>
  <si>
    <t>Szoftverfejlesztés alapjai</t>
  </si>
  <si>
    <t>20.</t>
  </si>
  <si>
    <t>NKXAB1HBEF</t>
  </si>
  <si>
    <t>Adatbázisok*</t>
  </si>
  <si>
    <t>21.</t>
  </si>
  <si>
    <t>NKXEL1HBEF</t>
  </si>
  <si>
    <t>Elektronika</t>
  </si>
  <si>
    <t>22.</t>
  </si>
  <si>
    <t>NSXAA1HBEF</t>
  </si>
  <si>
    <t>Algoritmusok és adatszerkezetek *</t>
  </si>
  <si>
    <t>Prof. Dr. Szénási Sándor</t>
  </si>
  <si>
    <t>23.</t>
  </si>
  <si>
    <t>NSXHSFHBEF</t>
  </si>
  <si>
    <t>Haladó szoftverfejlesztés *</t>
  </si>
  <si>
    <t>24.</t>
  </si>
  <si>
    <t>NKXDR1HBEF</t>
  </si>
  <si>
    <t>Digitális rendszerek</t>
  </si>
  <si>
    <t>25.</t>
  </si>
  <si>
    <t>NKXSH1HBEF</t>
  </si>
  <si>
    <t>Számítógép hálózatok</t>
  </si>
  <si>
    <t>Balázsné Dr. Kail Eszter</t>
  </si>
  <si>
    <t>26.</t>
  </si>
  <si>
    <t>NSXFSSHBEF</t>
  </si>
  <si>
    <t>Full-stack szoftverfejlesztés *</t>
  </si>
  <si>
    <t>27.</t>
  </si>
  <si>
    <t>NSXST1HBEF</t>
  </si>
  <si>
    <t>Szoftvertechnológia*</t>
  </si>
  <si>
    <t>28.</t>
  </si>
  <si>
    <t>NBXRE1HBEF</t>
  </si>
  <si>
    <t>Rendszerelmélet</t>
  </si>
  <si>
    <t>Dr. Drexler Dániel</t>
  </si>
  <si>
    <t>29.</t>
  </si>
  <si>
    <t>NSXMI1HBEF</t>
  </si>
  <si>
    <t>Mesterséges intelligencia *</t>
  </si>
  <si>
    <t>Dr. Kertész Gábor</t>
  </si>
  <si>
    <t>30.</t>
  </si>
  <si>
    <t>NKXOR1HBEF</t>
  </si>
  <si>
    <t>Operációs rendszerek *</t>
  </si>
  <si>
    <t>Dr. habil. Lovas Róbert</t>
  </si>
  <si>
    <t>35.</t>
  </si>
  <si>
    <t>NBXSS1HBEF</t>
  </si>
  <si>
    <t>Szakmai szigorlat</t>
  </si>
  <si>
    <t>Prof. Dr. Kovács Levente</t>
  </si>
  <si>
    <t>s</t>
  </si>
  <si>
    <t>31.</t>
  </si>
  <si>
    <t>NKXSA1HBEF</t>
  </si>
  <si>
    <t xml:space="preserve">Számítógép architektúrák alapjai </t>
  </si>
  <si>
    <t>Prof. Dr. Sima Dezső</t>
  </si>
  <si>
    <t>32.</t>
  </si>
  <si>
    <t>NBXIB1HBEF</t>
  </si>
  <si>
    <t>Informatikai biztonság *</t>
  </si>
  <si>
    <t>34.</t>
  </si>
  <si>
    <t>NSXMP1HBEF</t>
  </si>
  <si>
    <t>Mobilprogramozás *</t>
  </si>
  <si>
    <t>33.</t>
  </si>
  <si>
    <t>NKXKSAHBEF</t>
  </si>
  <si>
    <t>Korszerű számítógép architektúrák*</t>
  </si>
  <si>
    <t>36.</t>
  </si>
  <si>
    <r>
      <t xml:space="preserve">Specializáció </t>
    </r>
    <r>
      <rPr>
        <b/>
        <i/>
        <vertAlign val="superscript"/>
        <sz val="10"/>
        <rFont val="Arial CE"/>
        <charset val="238"/>
      </rPr>
      <t>3</t>
    </r>
  </si>
  <si>
    <t>37.</t>
  </si>
  <si>
    <t>NDPPM1HBEF</t>
  </si>
  <si>
    <t>Projektmunka I.</t>
  </si>
  <si>
    <t>Dr. Csink László</t>
  </si>
  <si>
    <t>DH</t>
  </si>
  <si>
    <t>38.</t>
  </si>
  <si>
    <t>NDPPM2HBEF</t>
  </si>
  <si>
    <t>Projektmunka II.</t>
  </si>
  <si>
    <t>39.</t>
  </si>
  <si>
    <t>NDDSD1HBEF</t>
  </si>
  <si>
    <t xml:space="preserve">Szakdolgozat </t>
  </si>
  <si>
    <t>*  e-learning blended formában indul</t>
  </si>
  <si>
    <t>Választható tárgyak (min. 10):</t>
  </si>
  <si>
    <t>40.</t>
  </si>
  <si>
    <t>Kötelezően választható szakmai tárgyak</t>
  </si>
  <si>
    <t>41.</t>
  </si>
  <si>
    <r>
      <t xml:space="preserve">Szabadon választható tárgyak </t>
    </r>
    <r>
      <rPr>
        <b/>
        <vertAlign val="superscript"/>
        <sz val="10"/>
        <color rgb="FF000000"/>
        <rFont val="Arial CE"/>
        <charset val="238"/>
      </rPr>
      <t>4</t>
    </r>
  </si>
  <si>
    <t>Mindösszesen:</t>
  </si>
  <si>
    <t xml:space="preserve">Összes heti óra </t>
  </si>
  <si>
    <t>Vizsga (v)</t>
  </si>
  <si>
    <t>Évközi jegy (é)</t>
  </si>
  <si>
    <t>Kritérium tárgyak</t>
  </si>
  <si>
    <t>NDIPT1HBEF</t>
  </si>
  <si>
    <t>Patronálás</t>
  </si>
  <si>
    <t>a</t>
  </si>
  <si>
    <t>42.</t>
  </si>
  <si>
    <r>
      <t xml:space="preserve">Kritériumtárgy I. (angol vagy német) </t>
    </r>
    <r>
      <rPr>
        <b/>
        <vertAlign val="superscript"/>
        <sz val="10"/>
        <rFont val="Arial CE"/>
        <charset val="238"/>
      </rPr>
      <t>2</t>
    </r>
  </si>
  <si>
    <t>43.</t>
  </si>
  <si>
    <r>
      <t xml:space="preserve">Kritériumtárgy II. (angol vagy német) </t>
    </r>
    <r>
      <rPr>
        <b/>
        <vertAlign val="superscript"/>
        <sz val="10"/>
        <rFont val="Arial CE"/>
        <charset val="238"/>
      </rPr>
      <t>2</t>
    </r>
  </si>
  <si>
    <r>
      <rPr>
        <b/>
        <vertAlign val="superscript"/>
        <sz val="10"/>
        <color rgb="FF000000"/>
        <rFont val="Arial CE"/>
      </rPr>
      <t>1</t>
    </r>
    <r>
      <rPr>
        <b/>
        <sz val="10"/>
        <color rgb="FF000000"/>
        <rFont val="Arial Ce"/>
      </rPr>
      <t xml:space="preserve"> A kötelezően választható szakmai tárgyakat az intézetek honlapján folyamatosan aktualizált listából, vagy a többi specializáció tárgyaiból lehet választani.</t>
    </r>
  </si>
  <si>
    <r>
      <rPr>
        <b/>
        <vertAlign val="superscript"/>
        <sz val="10"/>
        <color rgb="FF000000"/>
        <rFont val="Arial CE"/>
      </rPr>
      <t>2</t>
    </r>
    <r>
      <rPr>
        <b/>
        <sz val="10"/>
        <color rgb="FF000000"/>
        <rFont val="Arial Ce"/>
      </rPr>
      <t xml:space="preserve"> A kritériumtárgyak (ajánlott félév: 5. vagy 6.) az angol tanterv tárgyaiból választhatók, német kritériumtárgyak esetén más karok induló tárgyai a mérvadóak.</t>
    </r>
  </si>
  <si>
    <r>
      <t>3</t>
    </r>
    <r>
      <rPr>
        <b/>
        <sz val="10"/>
        <rFont val="Arial CE"/>
        <charset val="238"/>
      </rPr>
      <t xml:space="preserve"> A specializációk tárgyait az 1. számú melléklet tartalmazza.</t>
    </r>
  </si>
  <si>
    <r>
      <t>4</t>
    </r>
    <r>
      <rPr>
        <b/>
        <sz val="10"/>
        <rFont val="Arial CE"/>
        <charset val="238"/>
      </rPr>
      <t xml:space="preserve"> Bármilyen specializációs tárgy, ami nem kötelezőként lett választva.</t>
    </r>
  </si>
  <si>
    <r>
      <t>5</t>
    </r>
    <r>
      <rPr>
        <b/>
        <sz val="10"/>
        <rFont val="Arial CE"/>
        <charset val="238"/>
      </rPr>
      <t xml:space="preserve"> A záróvizsga tárgyai: a választott specializáció tárgycsoportjaa.</t>
    </r>
  </si>
  <si>
    <t>A kooperatív képzés tanterve</t>
  </si>
  <si>
    <t>Félév(ek)</t>
  </si>
  <si>
    <t>Kooperatív képzés gyakorlati része I.</t>
  </si>
  <si>
    <t>Kooperatív képzés gyakorlati része II.</t>
  </si>
  <si>
    <t>Kooperatív képzés elméleti része I.</t>
  </si>
  <si>
    <t>Kooperatív képzés elméleti része II.</t>
  </si>
  <si>
    <t>Összesen:</t>
  </si>
  <si>
    <t>A mérnök informatikus alapszakon a kooperatív képzésre jelentkezés feltételei:</t>
  </si>
  <si>
    <t>1. A kooperatív képzés megkezdése előtt a jelentkezőnek minimum 120 kreditpontot kell teljesítenie.</t>
  </si>
  <si>
    <t>2. A jelentkezőnek felvételt kell nyernie a kooperatív partnercég által meghirdetett pozícióra.</t>
  </si>
  <si>
    <t>3. A kooperatív képzés kezdése az 5., 6., vagy 7. félév lehet.</t>
  </si>
  <si>
    <t>A kooperatív képzés lebonyolításával kapcsolatos megjegyzések:</t>
  </si>
  <si>
    <t>1. Heti 4 nap gyakorlati és 1 nap elméleti képzés esetén kapható 20, illetve 10 kredit.</t>
  </si>
  <si>
    <t>2. Heti 3 nap vagy 2 nap gyakorlati képzés esetén a megszerezhető kreditek arányosan csökkennek.</t>
  </si>
  <si>
    <t>3. Heti 3 nap vagy 2 nap gyakorlati képzés esetén a megszerezhető kreditek arányosan csökkennek.</t>
  </si>
  <si>
    <t>3. A kooperatív kézpés elméleti része a kooperáló partnernél is teljesíthető.</t>
  </si>
  <si>
    <t>4. A kooperatív képzés egy vagy két félévben valósulhat meg.</t>
  </si>
  <si>
    <t>1. sz. melléklet</t>
  </si>
  <si>
    <t>Tárgyfelelős</t>
  </si>
  <si>
    <r>
      <t xml:space="preserve"> Specializációk </t>
    </r>
    <r>
      <rPr>
        <b/>
        <i/>
        <vertAlign val="superscript"/>
        <sz val="10"/>
        <rFont val="Arial CE"/>
        <charset val="238"/>
      </rPr>
      <t>1,2</t>
    </r>
  </si>
  <si>
    <t>44.</t>
  </si>
  <si>
    <t>NBXIT1HBEF</t>
  </si>
  <si>
    <t xml:space="preserve">Irányítástechnika </t>
  </si>
  <si>
    <t>45.</t>
  </si>
  <si>
    <t>NKXBE1HBEF</t>
  </si>
  <si>
    <t>Beágyazott és érzékelőalapú rendszerek</t>
  </si>
  <si>
    <t>46.</t>
  </si>
  <si>
    <t>NBXRT1HBEF</t>
  </si>
  <si>
    <t>Robottechnika alapjai</t>
  </si>
  <si>
    <t>47.</t>
  </si>
  <si>
    <t>NKXBP1HBEF</t>
  </si>
  <si>
    <t>Beágyazott eszközök programozása, kommunikációs protokollok</t>
  </si>
  <si>
    <t>48.</t>
  </si>
  <si>
    <t>NKXSI1HBEF</t>
  </si>
  <si>
    <t>Szenzorhálózatok, IoT rendszerek</t>
  </si>
  <si>
    <t>Big Data és üzleti intelligencia specializáció (G)</t>
  </si>
  <si>
    <t>49.</t>
  </si>
  <si>
    <t>NKXKD1HBEF</t>
  </si>
  <si>
    <t>Korszerű adatbázisok</t>
  </si>
  <si>
    <t>50.</t>
  </si>
  <si>
    <t>NKXAT1HBEF</t>
  </si>
  <si>
    <t>Adattárházak és üzleti intelligencia</t>
  </si>
  <si>
    <t>51.</t>
  </si>
  <si>
    <t>NKXBD1HBEF</t>
  </si>
  <si>
    <t>Big Data és felhő alapú szolgáltatások</t>
  </si>
  <si>
    <t>52.</t>
  </si>
  <si>
    <t>NKXHA1HBEF</t>
  </si>
  <si>
    <t>Haladó adatelemzés</t>
  </si>
  <si>
    <t>Dr. Nagy Enikő</t>
  </si>
  <si>
    <t>53.</t>
  </si>
  <si>
    <t>NKXBA1HBEF</t>
  </si>
  <si>
    <t>Bevezetés az adattudományba</t>
  </si>
  <si>
    <t>Felhő szolgáltatási technológiák és IT biztonság specializáció (F)</t>
  </si>
  <si>
    <t>54.</t>
  </si>
  <si>
    <t>NKXHT1HBEF</t>
  </si>
  <si>
    <t>Hálózati technológiák</t>
  </si>
  <si>
    <t>55.</t>
  </si>
  <si>
    <t>NKXFS1HBEF</t>
  </si>
  <si>
    <t xml:space="preserve">Felhőszolgáltatások </t>
  </si>
  <si>
    <t>Dr. Lovas Róbert</t>
  </si>
  <si>
    <t>56.</t>
  </si>
  <si>
    <t>Számítógép hálózatok és felhők biztonsága</t>
  </si>
  <si>
    <t>57.</t>
  </si>
  <si>
    <t>NBXIS1HBEF</t>
  </si>
  <si>
    <t>Informatikai rendszerek és szolgáltatások biztonsága</t>
  </si>
  <si>
    <t>58.</t>
  </si>
  <si>
    <t>NKXVA1HBEF</t>
  </si>
  <si>
    <t>Virtuális hálózatok és adatközpontok technológiái *</t>
  </si>
  <si>
    <r>
      <rPr>
        <b/>
        <i/>
        <sz val="10"/>
        <color rgb="FF000000"/>
        <rFont val="Arial Ce"/>
      </rPr>
      <t>Szoftvertervezés és -fejlesztés specializáció (S)</t>
    </r>
    <r>
      <rPr>
        <b/>
        <i/>
        <vertAlign val="superscript"/>
        <sz val="10"/>
        <color rgb="FF000000"/>
        <rFont val="Arial CE"/>
      </rPr>
      <t>3</t>
    </r>
  </si>
  <si>
    <t>59.</t>
  </si>
  <si>
    <t>Párhuzamos és elosztott rendszerek programozása</t>
  </si>
  <si>
    <t>60.</t>
  </si>
  <si>
    <t>NSXHA1HBEF</t>
  </si>
  <si>
    <t xml:space="preserve">Haladó algoritmusok </t>
  </si>
  <si>
    <t>61.</t>
  </si>
  <si>
    <t>NSXAP1HBEF</t>
  </si>
  <si>
    <t>Adatpárhuzamos programozás</t>
  </si>
  <si>
    <t>62.</t>
  </si>
  <si>
    <t>NSXNR1HBEF</t>
  </si>
  <si>
    <t>Nagy rendszerek fejlesztésének technológiája</t>
  </si>
  <si>
    <t>63.</t>
  </si>
  <si>
    <t>NSXST3HBEF</t>
  </si>
  <si>
    <t>Modern szoftvertechnológia</t>
  </si>
  <si>
    <t>64.</t>
  </si>
  <si>
    <t>NSXBF1HBEF</t>
  </si>
  <si>
    <t>Backend és frontend fejlesztés</t>
  </si>
  <si>
    <r>
      <rPr>
        <b/>
        <vertAlign val="superscript"/>
        <sz val="10"/>
        <rFont val="Arial CE"/>
        <charset val="238"/>
      </rPr>
      <t>1</t>
    </r>
    <r>
      <rPr>
        <b/>
        <sz val="10"/>
        <rFont val="Arial CE"/>
        <charset val="238"/>
      </rPr>
      <t xml:space="preserve"> A specializáció választás feltétele a Szakmai szigorlat teljesítése.</t>
    </r>
  </si>
  <si>
    <r>
      <rPr>
        <b/>
        <vertAlign val="superscript"/>
        <sz val="10"/>
        <rFont val="Arial CE"/>
        <charset val="238"/>
      </rPr>
      <t>2</t>
    </r>
    <r>
      <rPr>
        <b/>
        <sz val="10"/>
        <rFont val="Arial CE"/>
        <charset val="238"/>
      </rPr>
      <t xml:space="preserve"> A kooperatív képzésben résztvevők esetén lásd a kooperatív képzés tantervénél.</t>
    </r>
  </si>
  <si>
    <r>
      <rPr>
        <b/>
        <vertAlign val="superscript"/>
        <sz val="10"/>
        <rFont val="Arial CE"/>
        <charset val="238"/>
      </rPr>
      <t>3</t>
    </r>
    <r>
      <rPr>
        <b/>
        <sz val="10"/>
        <rFont val="Arial CE"/>
        <charset val="238"/>
      </rPr>
      <t xml:space="preserve"> A Szoftvertervezés és -fejlesztés specializáció  hallgatóinak a specializáció kötelezően választható szakmai tárgyaiból legalább 10 kreditet kell teljesíteni.</t>
    </r>
  </si>
  <si>
    <r>
      <rPr>
        <b/>
        <vertAlign val="superscript"/>
        <sz val="10"/>
        <rFont val="Arial CE"/>
        <charset val="238"/>
      </rPr>
      <t>4</t>
    </r>
    <r>
      <rPr>
        <b/>
        <sz val="10"/>
        <rFont val="Arial CE"/>
        <charset val="238"/>
      </rPr>
      <t xml:space="preserve"> Csak a Szoftvertervezés és -fejlesztés specializáció hallgatói vehetik fel.</t>
    </r>
  </si>
  <si>
    <t>Mesterséges Intelligencia specializáció (I)</t>
  </si>
  <si>
    <t>65.</t>
  </si>
  <si>
    <t>66.</t>
  </si>
  <si>
    <t>NBXGL1HBEF</t>
  </si>
  <si>
    <t>Gépi látás és képfeldolgozás az egészségügyben</t>
  </si>
  <si>
    <t>67.</t>
  </si>
  <si>
    <t>NBXFR1HBEF</t>
  </si>
  <si>
    <t>Fejlett robotprogramozás ROS környezetben</t>
  </si>
  <si>
    <t>68.</t>
  </si>
  <si>
    <t>NSXMG1HBEF</t>
  </si>
  <si>
    <t>Mély gépi tanulás</t>
  </si>
  <si>
    <t>69.</t>
  </si>
  <si>
    <t>NKXBF1HBEF</t>
  </si>
  <si>
    <t>Intelligens üzleti és vállalati rendszerek specializáció</t>
  </si>
  <si>
    <t>NKXCR1HBEF</t>
  </si>
  <si>
    <t>CRM rendszerek</t>
  </si>
  <si>
    <t>71.</t>
  </si>
  <si>
    <t>NKXEP1HBEF</t>
  </si>
  <si>
    <t>EPR rendszerek</t>
  </si>
  <si>
    <t>72.</t>
  </si>
  <si>
    <t>73.</t>
  </si>
  <si>
    <t>Vállalati alkalmazások integrációja</t>
  </si>
  <si>
    <t>74.</t>
  </si>
  <si>
    <t>NKXUS1HBEF</t>
  </si>
  <si>
    <t>Üzleti IT stratégia</t>
  </si>
  <si>
    <t>OTTESI1BEF</t>
  </si>
  <si>
    <t>OTTESI2BEF</t>
  </si>
  <si>
    <t>OTTESI3BEF</t>
  </si>
  <si>
    <t>OTTESI4BEF</t>
  </si>
  <si>
    <t>Testnevelés I.</t>
  </si>
  <si>
    <t>Testnevelés II.</t>
  </si>
  <si>
    <t>Testnevelés III.</t>
  </si>
  <si>
    <t>Testnevelés IV.</t>
  </si>
  <si>
    <t>Dr. habil. Hegedüs Gábor</t>
  </si>
  <si>
    <t>Hiervarter Ákos</t>
  </si>
  <si>
    <t>TSI</t>
  </si>
  <si>
    <t xml:space="preserve">Prof. Dr. Vámossy Zoltán </t>
  </si>
  <si>
    <t>Dr. habil. Fleiner Rita</t>
  </si>
  <si>
    <t>Dr. Simon-Nagy Gábor</t>
  </si>
  <si>
    <t>IoT, beágyazott rendszerek és robotika specializáció (I)</t>
  </si>
  <si>
    <t>Prof. Dr. Molnár András</t>
  </si>
  <si>
    <t>Prof. Dr. Galambos Péter</t>
  </si>
  <si>
    <t>Vörösné Dr. Bánáti-Baumann Anna</t>
  </si>
  <si>
    <t>Prof. Dr. Vámossy Zoltán</t>
  </si>
  <si>
    <t>Dr. habil. Dineva Adrienn</t>
  </si>
  <si>
    <t>Prof. Dr. Szilágyi László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</si>
</sst>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2" x14ac:knownFonts="1">
    <font>
      <sz val="10"/>
      <name val="Arial CE"/>
      <charset val="238"/>
    </font>
    <font>
      <sz val="10"/>
      <name val="Arial CE"/>
      <charset val="238"/>
    </font>
    <font>
      <b/>
      <sz val="10"/>
      <name val="Arial CE"/>
      <charset val="238"/>
    </font>
    <font>
      <b/>
      <sz val="8"/>
      <name val="Arial CE"/>
      <charset val="238"/>
    </font>
    <font>
      <b/>
      <sz val="12"/>
      <name val="Arial CE"/>
      <charset val="238"/>
    </font>
    <font>
      <b/>
      <i/>
      <sz val="10"/>
      <name val="Arial CE"/>
      <charset val="238"/>
    </font>
    <font>
      <b/>
      <sz val="10"/>
      <color rgb="FF000000"/>
      <name val="Arial CE"/>
      <charset val="238"/>
    </font>
    <font>
      <b/>
      <i/>
      <sz val="10"/>
      <color rgb="FF000000"/>
      <name val="Arial CE"/>
      <charset val="238"/>
    </font>
    <font>
      <b/>
      <i/>
      <sz val="8"/>
      <name val="Arial CE"/>
      <charset val="238"/>
    </font>
    <font>
      <b/>
      <i/>
      <sz val="9"/>
      <name val="Arial CE"/>
      <charset val="238"/>
    </font>
    <font>
      <b/>
      <sz val="9"/>
      <name val="Arial CE"/>
      <charset val="238"/>
    </font>
    <font>
      <b/>
      <i/>
      <vertAlign val="superscript"/>
      <sz val="10"/>
      <name val="Arial CE"/>
      <charset val="238"/>
    </font>
    <font>
      <b/>
      <vertAlign val="superscript"/>
      <sz val="10"/>
      <color rgb="FF000000"/>
      <name val="Arial CE"/>
      <charset val="238"/>
    </font>
    <font>
      <b/>
      <vertAlign val="superscript"/>
      <sz val="10"/>
      <name val="Arial CE"/>
      <charset val="238"/>
    </font>
    <font>
      <b/>
      <vertAlign val="superscript"/>
      <sz val="10"/>
      <color rgb="FF000000"/>
      <name val="Arial CE"/>
    </font>
    <font>
      <b/>
      <sz val="10"/>
      <color rgb="FF000000"/>
      <name val="Arial Ce"/>
    </font>
    <font>
      <sz val="10"/>
      <name val="Arial CE"/>
      <family val="2"/>
      <charset val="238"/>
    </font>
    <font>
      <i/>
      <sz val="10"/>
      <name val="Arial CE"/>
      <family val="2"/>
      <charset val="238"/>
    </font>
    <font>
      <sz val="10"/>
      <name val="Times New Roman CE"/>
      <family val="1"/>
      <charset val="238"/>
    </font>
    <font>
      <sz val="10"/>
      <name val="Arial"/>
      <family val="2"/>
      <charset val="238"/>
    </font>
    <font>
      <b/>
      <i/>
      <sz val="10"/>
      <color rgb="FF000000"/>
      <name val="Arial Ce"/>
    </font>
    <font>
      <b/>
      <i/>
      <vertAlign val="superscript"/>
      <sz val="10"/>
      <color rgb="FF000000"/>
      <name val="Arial CE"/>
    </font>
  </fonts>
  <fills count="11">
    <fill>
      <patternFill patternType="none"/>
    </fill>
    <fill>
      <patternFill patternType="gray125"/>
    </fill>
    <fill>
      <patternFill patternType="solid">
        <fgColor rgb="FFC0C0C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rgb="FFFFFFCC"/>
      </patternFill>
    </fill>
    <fill>
      <patternFill patternType="solid">
        <fgColor rgb="FFD9D9D9"/>
        <bgColor indexed="64"/>
      </patternFill>
    </fill>
  </fills>
  <borders count="181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dotted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dotted">
        <color auto="1"/>
      </left>
      <right/>
      <top/>
      <bottom style="dotted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rgb="FF000000"/>
      </bottom>
      <diagonal/>
    </border>
    <border>
      <left/>
      <right style="thin">
        <color indexed="64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/>
      <right style="dotted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rgb="FF000000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rgb="FF000000"/>
      </bottom>
      <diagonal/>
    </border>
    <border>
      <left style="thin">
        <color indexed="64"/>
      </left>
      <right style="medium">
        <color indexed="64"/>
      </right>
      <top/>
      <bottom style="medium">
        <color rgb="FF000000"/>
      </bottom>
      <diagonal/>
    </border>
    <border>
      <left style="dotted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rgb="FF000000"/>
      </bottom>
      <diagonal/>
    </border>
    <border>
      <left/>
      <right style="medium">
        <color indexed="64"/>
      </right>
      <top style="dotted">
        <color indexed="64"/>
      </top>
      <bottom style="dotted">
        <color rgb="FF000000"/>
      </bottom>
      <diagonal/>
    </border>
    <border>
      <left/>
      <right/>
      <top/>
      <bottom style="dotted">
        <color rgb="FF000000"/>
      </bottom>
      <diagonal/>
    </border>
    <border>
      <left style="medium">
        <color indexed="64"/>
      </left>
      <right style="dotted">
        <color indexed="64"/>
      </right>
      <top/>
      <bottom style="dotted">
        <color rgb="FF000000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rgb="FF000000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rgb="FF000000"/>
      </bottom>
      <diagonal/>
    </border>
    <border>
      <left/>
      <right style="dotted">
        <color indexed="64"/>
      </right>
      <top style="dotted">
        <color indexed="64"/>
      </top>
      <bottom style="dotted">
        <color rgb="FF000000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rgb="FF000000"/>
      </bottom>
      <diagonal/>
    </border>
    <border>
      <left/>
      <right/>
      <top style="dotted">
        <color indexed="64"/>
      </top>
      <bottom style="dotted">
        <color rgb="FF000000"/>
      </bottom>
      <diagonal/>
    </border>
    <border>
      <left/>
      <right style="thin">
        <color indexed="64"/>
      </right>
      <top style="dotted">
        <color indexed="64"/>
      </top>
      <bottom style="dotted">
        <color rgb="FF000000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rgb="FF000000"/>
      </right>
      <top style="dotted">
        <color rgb="FF000000"/>
      </top>
      <bottom style="dotted">
        <color rgb="FF000000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rgb="FF000000"/>
      </left>
      <right style="medium">
        <color rgb="FF000000"/>
      </right>
      <top style="dotted">
        <color rgb="FF000000"/>
      </top>
      <bottom style="dotted">
        <color rgb="FF000000"/>
      </bottom>
      <diagonal/>
    </border>
    <border>
      <left style="medium">
        <color rgb="FF000000"/>
      </left>
      <right style="dotted">
        <color rgb="FF000000"/>
      </right>
      <top/>
      <bottom style="dotted">
        <color rgb="FF000000"/>
      </bottom>
      <diagonal/>
    </border>
    <border>
      <left style="dotted">
        <color rgb="FF000000"/>
      </left>
      <right/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/>
      <bottom style="dotted">
        <color rgb="FF000000"/>
      </bottom>
      <diagonal/>
    </border>
    <border>
      <left style="dotted">
        <color rgb="FF000000"/>
      </left>
      <right style="medium">
        <color rgb="FF000000"/>
      </right>
      <top/>
      <bottom style="dotted">
        <color rgb="FF000000"/>
      </bottom>
      <diagonal/>
    </border>
    <border>
      <left style="medium">
        <color rgb="FF000000"/>
      </left>
      <right/>
      <top/>
      <bottom style="dotted">
        <color rgb="FF000000"/>
      </bottom>
      <diagonal/>
    </border>
    <border>
      <left/>
      <right style="dotted">
        <color rgb="FF000000"/>
      </right>
      <top/>
      <bottom style="dotted">
        <color rgb="FF000000"/>
      </bottom>
      <diagonal/>
    </border>
    <border>
      <left style="medium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/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medium">
        <color rgb="FF000000"/>
      </right>
      <top style="dotted">
        <color rgb="FF000000"/>
      </top>
      <bottom style="dotted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dotted">
        <color rgb="FF000000"/>
      </bottom>
      <diagonal/>
    </border>
    <border>
      <left style="medium">
        <color rgb="FF000000"/>
      </left>
      <right style="medium">
        <color indexed="64"/>
      </right>
      <top style="dotted">
        <color rgb="FF000000"/>
      </top>
      <bottom style="medium">
        <color rgb="FF000000"/>
      </bottom>
      <diagonal/>
    </border>
    <border>
      <left/>
      <right style="medium">
        <color rgb="FF000000"/>
      </right>
      <top style="dotted">
        <color rgb="FF000000"/>
      </top>
      <bottom style="medium">
        <color rgb="FF000000"/>
      </bottom>
      <diagonal/>
    </border>
    <border>
      <left style="medium">
        <color rgb="FF000000"/>
      </left>
      <right style="dotted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dotted">
        <color rgb="FF000000"/>
      </right>
      <top style="dotted">
        <color rgb="FF000000"/>
      </top>
      <bottom style="medium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medium">
        <color rgb="FF000000"/>
      </bottom>
      <diagonal/>
    </border>
    <border>
      <left/>
      <right style="dotted">
        <color rgb="FF000000"/>
      </right>
      <top style="dotted">
        <color rgb="FF000000"/>
      </top>
      <bottom style="medium">
        <color rgb="FF000000"/>
      </bottom>
      <diagonal/>
    </border>
    <border>
      <left style="dotted">
        <color rgb="FF000000"/>
      </left>
      <right style="medium">
        <color rgb="FF000000"/>
      </right>
      <top style="dotted">
        <color rgb="FF000000"/>
      </top>
      <bottom style="medium">
        <color rgb="FF000000"/>
      </bottom>
      <diagonal/>
    </border>
    <border>
      <left/>
      <right/>
      <top style="dotted">
        <color indexed="64"/>
      </top>
      <bottom style="medium">
        <color rgb="FF000000"/>
      </bottom>
      <diagonal/>
    </border>
    <border>
      <left/>
      <right style="thin">
        <color indexed="64"/>
      </right>
      <top style="dotted">
        <color indexed="64"/>
      </top>
      <bottom style="medium">
        <color rgb="FF000000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9" borderId="1" applyNumberFormat="0" applyFont="0" applyAlignment="0" applyProtection="0"/>
  </cellStyleXfs>
  <cellXfs count="431">
    <xf numFmtId="0" fontId="0" fillId="0" borderId="0" xfId="0"/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5" borderId="0" xfId="0" applyFont="1" applyFill="1" applyAlignment="1">
      <alignment vertical="center"/>
    </xf>
    <xf numFmtId="0" fontId="2" fillId="0" borderId="7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left"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1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right" vertical="center" wrapText="1"/>
    </xf>
    <xf numFmtId="0" fontId="5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9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68" xfId="0" applyFont="1" applyBorder="1" applyAlignment="1">
      <alignment horizontal="center" vertical="center"/>
    </xf>
    <xf numFmtId="0" fontId="2" fillId="0" borderId="75" xfId="0" applyFont="1" applyBorder="1" applyAlignment="1">
      <alignment horizontal="center" vertical="center"/>
    </xf>
    <xf numFmtId="0" fontId="2" fillId="0" borderId="76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2" fillId="0" borderId="18" xfId="0" applyFont="1" applyBorder="1" applyAlignment="1">
      <alignment vertical="center"/>
    </xf>
    <xf numFmtId="49" fontId="2" fillId="0" borderId="102" xfId="0" applyNumberFormat="1" applyFont="1" applyBorder="1" applyAlignment="1">
      <alignment horizontal="left" vertical="center"/>
    </xf>
    <xf numFmtId="0" fontId="2" fillId="0" borderId="103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84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2" fillId="0" borderId="105" xfId="0" applyFont="1" applyBorder="1" applyAlignment="1">
      <alignment horizontal="center" vertical="center"/>
    </xf>
    <xf numFmtId="0" fontId="2" fillId="7" borderId="27" xfId="0" applyFont="1" applyFill="1" applyBorder="1" applyAlignment="1">
      <alignment horizontal="center" vertical="center"/>
    </xf>
    <xf numFmtId="0" fontId="0" fillId="7" borderId="109" xfId="0" applyFill="1" applyBorder="1" applyAlignment="1">
      <alignment vertical="center"/>
    </xf>
    <xf numFmtId="0" fontId="2" fillId="7" borderId="104" xfId="0" applyFont="1" applyFill="1" applyBorder="1" applyAlignment="1">
      <alignment horizontal="center" vertical="center"/>
    </xf>
    <xf numFmtId="0" fontId="5" fillId="7" borderId="109" xfId="0" applyFont="1" applyFill="1" applyBorder="1" applyAlignment="1">
      <alignment horizontal="center" vertical="center"/>
    </xf>
    <xf numFmtId="0" fontId="2" fillId="7" borderId="28" xfId="0" applyFont="1" applyFill="1" applyBorder="1" applyAlignment="1">
      <alignment horizontal="center" vertical="center"/>
    </xf>
    <xf numFmtId="0" fontId="5" fillId="7" borderId="28" xfId="0" applyFont="1" applyFill="1" applyBorder="1" applyAlignment="1">
      <alignment horizontal="center" vertical="center"/>
    </xf>
    <xf numFmtId="0" fontId="2" fillId="7" borderId="0" xfId="0" applyFont="1" applyFill="1" applyAlignment="1">
      <alignment horizontal="center" vertical="center"/>
    </xf>
    <xf numFmtId="0" fontId="2" fillId="8" borderId="58" xfId="0" applyFont="1" applyFill="1" applyBorder="1" applyAlignment="1">
      <alignment horizontal="center" vertical="center"/>
    </xf>
    <xf numFmtId="0" fontId="2" fillId="7" borderId="24" xfId="0" applyFont="1" applyFill="1" applyBorder="1" applyAlignment="1">
      <alignment horizontal="center" vertical="center"/>
    </xf>
    <xf numFmtId="0" fontId="2" fillId="7" borderId="50" xfId="0" applyFont="1" applyFill="1" applyBorder="1" applyAlignment="1">
      <alignment horizontal="center" vertical="center"/>
    </xf>
    <xf numFmtId="0" fontId="2" fillId="7" borderId="31" xfId="0" applyFont="1" applyFill="1" applyBorder="1" applyAlignment="1">
      <alignment horizontal="center" vertical="center"/>
    </xf>
    <xf numFmtId="0" fontId="5" fillId="7" borderId="31" xfId="0" applyFont="1" applyFill="1" applyBorder="1" applyAlignment="1">
      <alignment horizontal="center" vertical="center"/>
    </xf>
    <xf numFmtId="0" fontId="2" fillId="7" borderId="110" xfId="0" applyFont="1" applyFill="1" applyBorder="1" applyAlignment="1">
      <alignment horizontal="center" vertical="center"/>
    </xf>
    <xf numFmtId="49" fontId="2" fillId="7" borderId="110" xfId="0" applyNumberFormat="1" applyFont="1" applyFill="1" applyBorder="1" applyAlignment="1">
      <alignment vertical="center"/>
    </xf>
    <xf numFmtId="0" fontId="2" fillId="7" borderId="111" xfId="0" applyFont="1" applyFill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35" xfId="0" applyFont="1" applyBorder="1" applyAlignment="1">
      <alignment vertical="center" wrapText="1"/>
    </xf>
    <xf numFmtId="0" fontId="2" fillId="0" borderId="36" xfId="0" applyFont="1" applyBorder="1" applyAlignment="1">
      <alignment horizontal="left" vertical="center"/>
    </xf>
    <xf numFmtId="0" fontId="2" fillId="0" borderId="36" xfId="0" applyFont="1" applyBorder="1" applyAlignment="1">
      <alignment vertical="center" wrapText="1"/>
    </xf>
    <xf numFmtId="0" fontId="2" fillId="0" borderId="55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0" fontId="2" fillId="0" borderId="112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85" xfId="0" applyFont="1" applyBorder="1" applyAlignment="1">
      <alignment horizontal="left" vertical="center"/>
    </xf>
    <xf numFmtId="0" fontId="2" fillId="0" borderId="24" xfId="0" applyFont="1" applyBorder="1" applyAlignment="1">
      <alignment horizontal="center" vertical="center"/>
    </xf>
    <xf numFmtId="0" fontId="2" fillId="0" borderId="50" xfId="0" applyFont="1" applyBorder="1" applyAlignment="1">
      <alignment horizontal="center" vertical="center"/>
    </xf>
    <xf numFmtId="0" fontId="2" fillId="0" borderId="72" xfId="0" applyFont="1" applyBorder="1" applyAlignment="1">
      <alignment horizontal="center" vertical="center"/>
    </xf>
    <xf numFmtId="0" fontId="2" fillId="0" borderId="53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0" fontId="2" fillId="0" borderId="113" xfId="0" applyFont="1" applyBorder="1" applyAlignment="1">
      <alignment horizontal="center" vertical="center"/>
    </xf>
    <xf numFmtId="0" fontId="2" fillId="0" borderId="114" xfId="0" applyFont="1" applyBorder="1" applyAlignment="1">
      <alignment horizontal="center" vertical="center"/>
    </xf>
    <xf numFmtId="0" fontId="2" fillId="0" borderId="38" xfId="0" applyFont="1" applyBorder="1" applyAlignment="1">
      <alignment vertical="center" wrapText="1"/>
    </xf>
    <xf numFmtId="0" fontId="2" fillId="0" borderId="46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5" fillId="0" borderId="54" xfId="0" applyFont="1" applyBorder="1" applyAlignment="1">
      <alignment horizontal="center" vertical="center"/>
    </xf>
    <xf numFmtId="0" fontId="2" fillId="0" borderId="115" xfId="0" applyFont="1" applyBorder="1" applyAlignment="1">
      <alignment horizontal="center" vertical="center"/>
    </xf>
    <xf numFmtId="0" fontId="2" fillId="0" borderId="116" xfId="0" applyFont="1" applyBorder="1" applyAlignment="1">
      <alignment vertical="center" wrapText="1"/>
    </xf>
    <xf numFmtId="0" fontId="2" fillId="0" borderId="117" xfId="0" applyFont="1" applyBorder="1" applyAlignment="1">
      <alignment vertical="center" wrapText="1"/>
    </xf>
    <xf numFmtId="0" fontId="2" fillId="0" borderId="118" xfId="0" applyFont="1" applyBorder="1" applyAlignment="1">
      <alignment horizontal="center" vertical="center"/>
    </xf>
    <xf numFmtId="0" fontId="5" fillId="0" borderId="117" xfId="0" applyFont="1" applyBorder="1" applyAlignment="1">
      <alignment horizontal="center" vertical="center"/>
    </xf>
    <xf numFmtId="0" fontId="2" fillId="0" borderId="119" xfId="0" applyFont="1" applyBorder="1" applyAlignment="1">
      <alignment horizontal="center" vertical="center"/>
    </xf>
    <xf numFmtId="0" fontId="2" fillId="0" borderId="120" xfId="0" applyFont="1" applyBorder="1" applyAlignment="1">
      <alignment horizontal="center" vertical="center"/>
    </xf>
    <xf numFmtId="0" fontId="2" fillId="0" borderId="121" xfId="0" applyFont="1" applyBorder="1" applyAlignment="1">
      <alignment horizontal="center" vertical="center"/>
    </xf>
    <xf numFmtId="0" fontId="5" fillId="0" borderId="122" xfId="0" applyFont="1" applyBorder="1" applyAlignment="1">
      <alignment horizontal="center" vertical="center"/>
    </xf>
    <xf numFmtId="0" fontId="2" fillId="0" borderId="124" xfId="0" applyFont="1" applyBorder="1" applyAlignment="1">
      <alignment horizontal="center" vertical="center"/>
    </xf>
    <xf numFmtId="49" fontId="2" fillId="0" borderId="125" xfId="0" applyNumberFormat="1" applyFont="1" applyBorder="1" applyAlignment="1">
      <alignment vertical="center"/>
    </xf>
    <xf numFmtId="0" fontId="2" fillId="7" borderId="102" xfId="0" applyFont="1" applyFill="1" applyBorder="1" applyAlignment="1">
      <alignment horizontal="center" vertical="center"/>
    </xf>
    <xf numFmtId="0" fontId="5" fillId="7" borderId="126" xfId="0" applyFont="1" applyFill="1" applyBorder="1" applyAlignment="1">
      <alignment horizontal="center" vertical="center"/>
    </xf>
    <xf numFmtId="0" fontId="2" fillId="7" borderId="126" xfId="0" applyFont="1" applyFill="1" applyBorder="1" applyAlignment="1">
      <alignment horizontal="center" vertical="center"/>
    </xf>
    <xf numFmtId="0" fontId="2" fillId="7" borderId="127" xfId="0" applyFont="1" applyFill="1" applyBorder="1" applyAlignment="1">
      <alignment horizontal="center" vertical="center"/>
    </xf>
    <xf numFmtId="0" fontId="2" fillId="8" borderId="104" xfId="0" applyFont="1" applyFill="1" applyBorder="1" applyAlignment="1">
      <alignment horizontal="center" vertical="center"/>
    </xf>
    <xf numFmtId="0" fontId="2" fillId="8" borderId="126" xfId="0" applyFont="1" applyFill="1" applyBorder="1" applyAlignment="1">
      <alignment horizontal="center" vertical="center"/>
    </xf>
    <xf numFmtId="0" fontId="2" fillId="8" borderId="127" xfId="0" applyFont="1" applyFill="1" applyBorder="1" applyAlignment="1">
      <alignment horizontal="center" vertical="center"/>
    </xf>
    <xf numFmtId="0" fontId="2" fillId="8" borderId="109" xfId="0" applyFont="1" applyFill="1" applyBorder="1" applyAlignment="1">
      <alignment horizontal="center" vertical="center"/>
    </xf>
    <xf numFmtId="0" fontId="2" fillId="7" borderId="128" xfId="0" applyFont="1" applyFill="1" applyBorder="1" applyAlignment="1">
      <alignment horizontal="center" vertical="center"/>
    </xf>
    <xf numFmtId="49" fontId="2" fillId="7" borderId="128" xfId="0" applyNumberFormat="1" applyFont="1" applyFill="1" applyBorder="1" applyAlignment="1">
      <alignment vertical="center"/>
    </xf>
    <xf numFmtId="0" fontId="2" fillId="7" borderId="129" xfId="0" applyFont="1" applyFill="1" applyBorder="1" applyAlignment="1">
      <alignment horizontal="center" vertical="center"/>
    </xf>
    <xf numFmtId="0" fontId="2" fillId="6" borderId="72" xfId="0" applyFont="1" applyFill="1" applyBorder="1" applyAlignment="1">
      <alignment horizontal="center" vertical="center"/>
    </xf>
    <xf numFmtId="0" fontId="2" fillId="6" borderId="36" xfId="0" applyFont="1" applyFill="1" applyBorder="1" applyAlignment="1">
      <alignment vertical="center" wrapText="1"/>
    </xf>
    <xf numFmtId="0" fontId="2" fillId="6" borderId="55" xfId="0" applyFont="1" applyFill="1" applyBorder="1" applyAlignment="1">
      <alignment horizontal="center" vertical="center"/>
    </xf>
    <xf numFmtId="0" fontId="5" fillId="6" borderId="36" xfId="0" applyFont="1" applyFill="1" applyBorder="1" applyAlignment="1">
      <alignment horizontal="center" vertical="center"/>
    </xf>
    <xf numFmtId="0" fontId="2" fillId="6" borderId="37" xfId="0" applyFont="1" applyFill="1" applyBorder="1" applyAlignment="1">
      <alignment horizontal="center" vertical="center"/>
    </xf>
    <xf numFmtId="0" fontId="2" fillId="6" borderId="51" xfId="0" applyFont="1" applyFill="1" applyBorder="1" applyAlignment="1">
      <alignment horizontal="center" vertical="center"/>
    </xf>
    <xf numFmtId="0" fontId="2" fillId="6" borderId="74" xfId="0" applyFont="1" applyFill="1" applyBorder="1" applyAlignment="1">
      <alignment horizontal="center" vertical="center"/>
    </xf>
    <xf numFmtId="0" fontId="5" fillId="6" borderId="54" xfId="0" applyFont="1" applyFill="1" applyBorder="1" applyAlignment="1">
      <alignment horizontal="center" vertical="center"/>
    </xf>
    <xf numFmtId="0" fontId="2" fillId="6" borderId="52" xfId="0" applyFont="1" applyFill="1" applyBorder="1" applyAlignment="1">
      <alignment horizontal="center" vertical="center"/>
    </xf>
    <xf numFmtId="0" fontId="2" fillId="6" borderId="113" xfId="0" applyFont="1" applyFill="1" applyBorder="1" applyAlignment="1">
      <alignment horizontal="center" vertical="center"/>
    </xf>
    <xf numFmtId="0" fontId="2" fillId="6" borderId="114" xfId="0" applyFont="1" applyFill="1" applyBorder="1" applyAlignment="1">
      <alignment horizontal="center" vertical="center"/>
    </xf>
    <xf numFmtId="0" fontId="2" fillId="6" borderId="0" xfId="0" applyFont="1" applyFill="1" applyAlignment="1">
      <alignment vertical="center"/>
    </xf>
    <xf numFmtId="0" fontId="2" fillId="3" borderId="72" xfId="0" applyFont="1" applyFill="1" applyBorder="1" applyAlignment="1">
      <alignment horizontal="center" vertical="center"/>
    </xf>
    <xf numFmtId="0" fontId="6" fillId="0" borderId="130" xfId="0" applyFont="1" applyBorder="1" applyAlignment="1">
      <alignment vertical="center" wrapText="1"/>
    </xf>
    <xf numFmtId="0" fontId="2" fillId="6" borderId="114" xfId="0" applyFont="1" applyFill="1" applyBorder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50" xfId="0" applyFont="1" applyBorder="1" applyAlignment="1">
      <alignment horizontal="left" vertical="center"/>
    </xf>
    <xf numFmtId="0" fontId="6" fillId="0" borderId="117" xfId="0" applyFont="1" applyBorder="1" applyAlignment="1">
      <alignment vertical="center" wrapText="1"/>
    </xf>
    <xf numFmtId="49" fontId="2" fillId="0" borderId="0" xfId="0" applyNumberFormat="1" applyFont="1" applyAlignment="1">
      <alignment horizontal="left" vertical="center"/>
    </xf>
    <xf numFmtId="0" fontId="5" fillId="7" borderId="28" xfId="0" applyFont="1" applyFill="1" applyBorder="1" applyAlignment="1">
      <alignment vertical="center" wrapText="1"/>
    </xf>
    <xf numFmtId="0" fontId="2" fillId="7" borderId="33" xfId="0" applyFont="1" applyFill="1" applyBorder="1" applyAlignment="1">
      <alignment horizontal="center" vertical="center"/>
    </xf>
    <xf numFmtId="0" fontId="2" fillId="7" borderId="32" xfId="0" applyFont="1" applyFill="1" applyBorder="1" applyAlignment="1">
      <alignment horizontal="center" vertical="center"/>
    </xf>
    <xf numFmtId="0" fontId="2" fillId="7" borderId="111" xfId="0" applyFont="1" applyFill="1" applyBorder="1" applyAlignment="1">
      <alignment vertical="center"/>
    </xf>
    <xf numFmtId="0" fontId="2" fillId="0" borderId="25" xfId="0" applyFont="1" applyBorder="1" applyAlignment="1">
      <alignment horizontal="center" vertical="center"/>
    </xf>
    <xf numFmtId="0" fontId="2" fillId="0" borderId="131" xfId="0" applyFont="1" applyBorder="1" applyAlignment="1">
      <alignment vertical="center"/>
    </xf>
    <xf numFmtId="0" fontId="2" fillId="0" borderId="87" xfId="0" applyFont="1" applyBorder="1" applyAlignment="1">
      <alignment horizontal="center" vertical="center"/>
    </xf>
    <xf numFmtId="0" fontId="2" fillId="0" borderId="132" xfId="0" applyFont="1" applyBorder="1" applyAlignment="1">
      <alignment horizontal="center" vertical="center"/>
    </xf>
    <xf numFmtId="0" fontId="2" fillId="0" borderId="114" xfId="0" applyFont="1" applyBorder="1" applyAlignment="1">
      <alignment horizontal="left" vertical="center"/>
    </xf>
    <xf numFmtId="0" fontId="2" fillId="0" borderId="74" xfId="1" applyFont="1" applyFill="1" applyBorder="1" applyAlignment="1">
      <alignment horizontal="center" vertical="center"/>
    </xf>
    <xf numFmtId="49" fontId="2" fillId="0" borderId="50" xfId="0" applyNumberFormat="1" applyFont="1" applyBorder="1" applyAlignment="1">
      <alignment horizontal="center" vertical="center"/>
    </xf>
    <xf numFmtId="0" fontId="5" fillId="7" borderId="111" xfId="0" applyFont="1" applyFill="1" applyBorder="1" applyAlignment="1">
      <alignment horizontal="center" vertical="center"/>
    </xf>
    <xf numFmtId="1" fontId="2" fillId="0" borderId="114" xfId="0" applyNumberFormat="1" applyFont="1" applyBorder="1" applyAlignment="1">
      <alignment horizontal="left" vertical="center"/>
    </xf>
    <xf numFmtId="0" fontId="2" fillId="0" borderId="134" xfId="0" applyFont="1" applyBorder="1" applyAlignment="1">
      <alignment horizontal="center" vertical="center"/>
    </xf>
    <xf numFmtId="0" fontId="6" fillId="0" borderId="135" xfId="0" applyFont="1" applyBorder="1" applyAlignment="1">
      <alignment horizontal="center" vertical="center"/>
    </xf>
    <xf numFmtId="0" fontId="6" fillId="0" borderId="136" xfId="0" applyFont="1" applyBorder="1" applyAlignment="1">
      <alignment horizontal="center" vertical="center"/>
    </xf>
    <xf numFmtId="0" fontId="6" fillId="0" borderId="137" xfId="0" applyFont="1" applyBorder="1" applyAlignment="1">
      <alignment horizontal="center" vertical="center"/>
    </xf>
    <xf numFmtId="0" fontId="6" fillId="0" borderId="138" xfId="0" applyFont="1" applyBorder="1" applyAlignment="1">
      <alignment horizontal="center" vertical="center"/>
    </xf>
    <xf numFmtId="0" fontId="6" fillId="0" borderId="139" xfId="0" applyFont="1" applyBorder="1" applyAlignment="1">
      <alignment horizontal="center" vertical="center"/>
    </xf>
    <xf numFmtId="0" fontId="7" fillId="0" borderId="140" xfId="0" applyFont="1" applyBorder="1" applyAlignment="1">
      <alignment horizontal="center" vertical="center"/>
    </xf>
    <xf numFmtId="0" fontId="6" fillId="0" borderId="141" xfId="0" applyFont="1" applyBorder="1" applyAlignment="1">
      <alignment horizontal="center" vertical="center"/>
    </xf>
    <xf numFmtId="0" fontId="6" fillId="0" borderId="142" xfId="0" applyFont="1" applyBorder="1" applyAlignment="1">
      <alignment horizontal="center" vertical="center"/>
    </xf>
    <xf numFmtId="0" fontId="2" fillId="0" borderId="139" xfId="0" applyFont="1" applyBorder="1" applyAlignment="1">
      <alignment horizontal="center" vertical="center"/>
    </xf>
    <xf numFmtId="0" fontId="2" fillId="0" borderId="142" xfId="0" applyFont="1" applyBorder="1" applyAlignment="1">
      <alignment horizontal="center" vertical="center"/>
    </xf>
    <xf numFmtId="0" fontId="5" fillId="0" borderId="140" xfId="0" applyFont="1" applyBorder="1" applyAlignment="1">
      <alignment horizontal="center" vertical="center"/>
    </xf>
    <xf numFmtId="0" fontId="6" fillId="3" borderId="117" xfId="0" applyFont="1" applyFill="1" applyBorder="1" applyAlignment="1">
      <alignment vertical="center" wrapText="1"/>
    </xf>
    <xf numFmtId="0" fontId="6" fillId="3" borderId="143" xfId="0" applyFont="1" applyFill="1" applyBorder="1" applyAlignment="1">
      <alignment horizontal="center" vertical="center"/>
    </xf>
    <xf numFmtId="0" fontId="6" fillId="3" borderId="138" xfId="0" applyFont="1" applyFill="1" applyBorder="1" applyAlignment="1">
      <alignment horizontal="center" vertical="center"/>
    </xf>
    <xf numFmtId="0" fontId="6" fillId="3" borderId="144" xfId="0" applyFont="1" applyFill="1" applyBorder="1" applyAlignment="1">
      <alignment horizontal="center" vertical="center"/>
    </xf>
    <xf numFmtId="0" fontId="7" fillId="3" borderId="145" xfId="0" applyFont="1" applyFill="1" applyBorder="1" applyAlignment="1">
      <alignment horizontal="center" vertical="center"/>
    </xf>
    <xf numFmtId="0" fontId="6" fillId="0" borderId="146" xfId="0" applyFont="1" applyBorder="1" applyAlignment="1">
      <alignment horizontal="center" vertical="center"/>
    </xf>
    <xf numFmtId="0" fontId="2" fillId="3" borderId="143" xfId="0" applyFont="1" applyFill="1" applyBorder="1" applyAlignment="1">
      <alignment horizontal="center" vertical="center"/>
    </xf>
    <xf numFmtId="0" fontId="2" fillId="3" borderId="144" xfId="0" applyFont="1" applyFill="1" applyBorder="1" applyAlignment="1">
      <alignment horizontal="center" vertical="center"/>
    </xf>
    <xf numFmtId="0" fontId="2" fillId="3" borderId="138" xfId="0" applyFont="1" applyFill="1" applyBorder="1" applyAlignment="1">
      <alignment horizontal="center" vertical="center"/>
    </xf>
    <xf numFmtId="0" fontId="5" fillId="3" borderId="145" xfId="0" applyFont="1" applyFill="1" applyBorder="1" applyAlignment="1">
      <alignment horizontal="center" vertical="center"/>
    </xf>
    <xf numFmtId="0" fontId="2" fillId="0" borderId="123" xfId="0" applyFont="1" applyBorder="1" applyAlignment="1">
      <alignment horizontal="center" vertical="center"/>
    </xf>
    <xf numFmtId="0" fontId="6" fillId="0" borderId="147" xfId="0" applyFont="1" applyBorder="1" applyAlignment="1">
      <alignment horizontal="center" vertical="center"/>
    </xf>
    <xf numFmtId="0" fontId="6" fillId="0" borderId="148" xfId="0" applyFont="1" applyBorder="1" applyAlignment="1">
      <alignment vertical="center" wrapText="1"/>
    </xf>
    <xf numFmtId="0" fontId="6" fillId="0" borderId="60" xfId="0" applyFont="1" applyBorder="1" applyAlignment="1">
      <alignment vertical="center" wrapText="1"/>
    </xf>
    <xf numFmtId="0" fontId="6" fillId="3" borderId="149" xfId="0" applyFont="1" applyFill="1" applyBorder="1" applyAlignment="1">
      <alignment horizontal="center" vertical="center"/>
    </xf>
    <xf numFmtId="0" fontId="7" fillId="3" borderId="60" xfId="0" applyFont="1" applyFill="1" applyBorder="1" applyAlignment="1">
      <alignment horizontal="center" vertical="center"/>
    </xf>
    <xf numFmtId="0" fontId="6" fillId="0" borderId="150" xfId="0" applyFont="1" applyBorder="1" applyAlignment="1">
      <alignment horizontal="center" vertical="center"/>
    </xf>
    <xf numFmtId="0" fontId="6" fillId="0" borderId="151" xfId="0" applyFont="1" applyBorder="1" applyAlignment="1">
      <alignment horizontal="center" vertical="center"/>
    </xf>
    <xf numFmtId="0" fontId="6" fillId="0" borderId="152" xfId="0" applyFont="1" applyBorder="1" applyAlignment="1">
      <alignment horizontal="center" vertical="center"/>
    </xf>
    <xf numFmtId="0" fontId="7" fillId="0" borderId="153" xfId="0" applyFont="1" applyBorder="1" applyAlignment="1">
      <alignment horizontal="center" vertical="center"/>
    </xf>
    <xf numFmtId="0" fontId="7" fillId="0" borderId="152" xfId="0" applyFont="1" applyBorder="1" applyAlignment="1">
      <alignment horizontal="center" vertical="center"/>
    </xf>
    <xf numFmtId="0" fontId="2" fillId="0" borderId="150" xfId="0" applyFont="1" applyBorder="1" applyAlignment="1">
      <alignment horizontal="center" vertical="center"/>
    </xf>
    <xf numFmtId="0" fontId="2" fillId="0" borderId="152" xfId="0" applyFont="1" applyBorder="1" applyAlignment="1">
      <alignment horizontal="center" vertical="center"/>
    </xf>
    <xf numFmtId="0" fontId="2" fillId="0" borderId="151" xfId="0" applyFont="1" applyBorder="1" applyAlignment="1">
      <alignment horizontal="center" vertical="center"/>
    </xf>
    <xf numFmtId="0" fontId="5" fillId="0" borderId="153" xfId="0" applyFont="1" applyBorder="1" applyAlignment="1">
      <alignment horizontal="center" vertical="center"/>
    </xf>
    <xf numFmtId="0" fontId="2" fillId="0" borderId="154" xfId="0" applyFont="1" applyBorder="1" applyAlignment="1">
      <alignment horizontal="center" vertical="center"/>
    </xf>
    <xf numFmtId="0" fontId="2" fillId="0" borderId="155" xfId="0" applyFont="1" applyBorder="1" applyAlignment="1">
      <alignment horizontal="center" vertical="center"/>
    </xf>
    <xf numFmtId="0" fontId="2" fillId="0" borderId="156" xfId="0" applyFont="1" applyBorder="1" applyAlignment="1">
      <alignment horizontal="center" vertical="center"/>
    </xf>
    <xf numFmtId="0" fontId="0" fillId="3" borderId="143" xfId="0" applyFill="1" applyBorder="1" applyAlignment="1">
      <alignment horizontal="center" vertical="center"/>
    </xf>
    <xf numFmtId="0" fontId="0" fillId="3" borderId="144" xfId="0" applyFill="1" applyBorder="1" applyAlignment="1">
      <alignment horizontal="center" vertical="center"/>
    </xf>
    <xf numFmtId="0" fontId="0" fillId="3" borderId="138" xfId="0" applyFill="1" applyBorder="1" applyAlignment="1">
      <alignment horizontal="center" vertical="center"/>
    </xf>
    <xf numFmtId="0" fontId="0" fillId="3" borderId="145" xfId="0" applyFill="1" applyBorder="1" applyAlignment="1">
      <alignment horizontal="center" vertical="center"/>
    </xf>
    <xf numFmtId="0" fontId="0" fillId="0" borderId="150" xfId="0" applyBorder="1" applyAlignment="1">
      <alignment horizontal="center" vertical="center"/>
    </xf>
    <xf numFmtId="0" fontId="0" fillId="0" borderId="152" xfId="0" applyBorder="1" applyAlignment="1">
      <alignment horizontal="center" vertical="center"/>
    </xf>
    <xf numFmtId="0" fontId="0" fillId="0" borderId="151" xfId="0" applyBorder="1" applyAlignment="1">
      <alignment horizontal="center" vertical="center"/>
    </xf>
    <xf numFmtId="0" fontId="0" fillId="0" borderId="153" xfId="0" applyBorder="1" applyAlignment="1">
      <alignment horizontal="center" vertical="center"/>
    </xf>
    <xf numFmtId="0" fontId="2" fillId="0" borderId="157" xfId="0" applyFont="1" applyBorder="1" applyAlignment="1">
      <alignment horizontal="center" vertical="center"/>
    </xf>
    <xf numFmtId="0" fontId="2" fillId="0" borderId="158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5" fillId="0" borderId="11" xfId="0" applyFont="1" applyBorder="1" applyAlignment="1">
      <alignment horizontal="center" vertical="center"/>
    </xf>
    <xf numFmtId="0" fontId="2" fillId="0" borderId="159" xfId="0" applyFont="1" applyBorder="1" applyAlignment="1">
      <alignment horizontal="center" vertical="center"/>
    </xf>
    <xf numFmtId="0" fontId="2" fillId="0" borderId="160" xfId="0" applyFont="1" applyBorder="1" applyAlignment="1">
      <alignment horizontal="center" vertical="center"/>
    </xf>
    <xf numFmtId="0" fontId="2" fillId="0" borderId="161" xfId="0" applyFont="1" applyBorder="1" applyAlignment="1">
      <alignment horizontal="center" vertical="center"/>
    </xf>
    <xf numFmtId="0" fontId="2" fillId="0" borderId="162" xfId="0" applyFont="1" applyBorder="1" applyAlignment="1">
      <alignment horizontal="center" vertical="center"/>
    </xf>
    <xf numFmtId="0" fontId="5" fillId="0" borderId="163" xfId="0" applyFont="1" applyBorder="1" applyAlignment="1">
      <alignment horizontal="center" vertical="center"/>
    </xf>
    <xf numFmtId="0" fontId="2" fillId="0" borderId="164" xfId="0" applyFont="1" applyBorder="1" applyAlignment="1">
      <alignment horizontal="center" vertical="center"/>
    </xf>
    <xf numFmtId="0" fontId="2" fillId="0" borderId="165" xfId="0" applyFont="1" applyBorder="1" applyAlignment="1">
      <alignment horizontal="center" vertical="center"/>
    </xf>
    <xf numFmtId="1" fontId="2" fillId="0" borderId="166" xfId="0" applyNumberFormat="1" applyFont="1" applyBorder="1" applyAlignment="1">
      <alignment horizontal="left" vertical="center"/>
    </xf>
    <xf numFmtId="0" fontId="6" fillId="0" borderId="24" xfId="0" applyFont="1" applyBorder="1" applyAlignment="1">
      <alignment horizontal="left" vertical="center"/>
    </xf>
    <xf numFmtId="0" fontId="2" fillId="10" borderId="27" xfId="0" applyFont="1" applyFill="1" applyBorder="1" applyAlignment="1">
      <alignment horizontal="center" vertical="center"/>
    </xf>
    <xf numFmtId="0" fontId="2" fillId="10" borderId="36" xfId="0" applyFont="1" applyFill="1" applyBorder="1" applyAlignment="1">
      <alignment horizontal="left" vertical="center" wrapText="1"/>
    </xf>
    <xf numFmtId="0" fontId="2" fillId="10" borderId="86" xfId="0" applyFont="1" applyFill="1" applyBorder="1" applyAlignment="1">
      <alignment horizontal="center" vertical="center"/>
    </xf>
    <xf numFmtId="0" fontId="2" fillId="10" borderId="31" xfId="0" applyFont="1" applyFill="1" applyBorder="1" applyAlignment="1">
      <alignment horizontal="center" vertical="center"/>
    </xf>
    <xf numFmtId="0" fontId="5" fillId="10" borderId="31" xfId="0" applyFont="1" applyFill="1" applyBorder="1" applyAlignment="1">
      <alignment horizontal="center" vertical="center"/>
    </xf>
    <xf numFmtId="0" fontId="2" fillId="10" borderId="110" xfId="0" applyFont="1" applyFill="1" applyBorder="1" applyAlignment="1">
      <alignment horizontal="center" vertical="center"/>
    </xf>
    <xf numFmtId="0" fontId="2" fillId="10" borderId="32" xfId="0" applyFont="1" applyFill="1" applyBorder="1" applyAlignment="1">
      <alignment horizontal="center" vertical="center"/>
    </xf>
    <xf numFmtId="0" fontId="2" fillId="10" borderId="54" xfId="0" applyFont="1" applyFill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111" xfId="0" applyFont="1" applyBorder="1" applyAlignment="1">
      <alignment horizontal="center" vertical="center"/>
    </xf>
    <xf numFmtId="0" fontId="2" fillId="10" borderId="35" xfId="0" applyFont="1" applyFill="1" applyBorder="1" applyAlignment="1">
      <alignment horizontal="left" vertical="center"/>
    </xf>
    <xf numFmtId="0" fontId="2" fillId="10" borderId="0" xfId="0" applyFont="1" applyFill="1" applyAlignment="1">
      <alignment horizontal="left" vertical="center" wrapText="1"/>
    </xf>
    <xf numFmtId="0" fontId="2" fillId="0" borderId="168" xfId="0" applyFont="1" applyBorder="1" applyAlignment="1">
      <alignment horizontal="left" vertical="center"/>
    </xf>
    <xf numFmtId="0" fontId="2" fillId="0" borderId="133" xfId="0" applyFont="1" applyBorder="1" applyAlignment="1">
      <alignment horizontal="left" vertical="center"/>
    </xf>
    <xf numFmtId="0" fontId="2" fillId="10" borderId="49" xfId="0" applyFont="1" applyFill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2" fillId="0" borderId="11" xfId="0" applyFont="1" applyBorder="1" applyAlignment="1">
      <alignment horizontal="center" vertical="center"/>
    </xf>
    <xf numFmtId="0" fontId="5" fillId="7" borderId="109" xfId="0" applyFont="1" applyFill="1" applyBorder="1" applyAlignment="1">
      <alignment vertical="center" wrapText="1"/>
    </xf>
    <xf numFmtId="0" fontId="2" fillId="0" borderId="0" xfId="0" applyFont="1" applyAlignment="1">
      <alignment horizontal="left" vertical="center"/>
    </xf>
    <xf numFmtId="0" fontId="2" fillId="0" borderId="6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71" xfId="0" applyFont="1" applyBorder="1" applyAlignment="1">
      <alignment horizontal="center" vertical="center" wrapText="1"/>
    </xf>
    <xf numFmtId="0" fontId="2" fillId="0" borderId="172" xfId="0" applyFont="1" applyBorder="1" applyAlignment="1">
      <alignment horizontal="center" vertical="center" wrapText="1"/>
    </xf>
    <xf numFmtId="0" fontId="2" fillId="0" borderId="173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5" fillId="7" borderId="33" xfId="0" applyFont="1" applyFill="1" applyBorder="1" applyAlignment="1">
      <alignment vertical="center" wrapText="1"/>
    </xf>
    <xf numFmtId="0" fontId="0" fillId="0" borderId="31" xfId="0" applyBorder="1" applyAlignment="1">
      <alignment vertical="center"/>
    </xf>
    <xf numFmtId="0" fontId="5" fillId="7" borderId="104" xfId="0" applyFont="1" applyFill="1" applyBorder="1" applyAlignment="1">
      <alignment vertical="center" wrapText="1"/>
    </xf>
    <xf numFmtId="0" fontId="5" fillId="7" borderId="103" xfId="0" applyFont="1" applyFill="1" applyBorder="1" applyAlignment="1">
      <alignment vertical="center" wrapText="1"/>
    </xf>
    <xf numFmtId="0" fontId="2" fillId="0" borderId="11" xfId="0" applyFont="1" applyBorder="1" applyAlignment="1">
      <alignment horizontal="center" vertical="center"/>
    </xf>
    <xf numFmtId="0" fontId="5" fillId="7" borderId="109" xfId="0" applyFont="1" applyFill="1" applyBorder="1" applyAlignment="1">
      <alignment vertical="center" wrapText="1"/>
    </xf>
    <xf numFmtId="0" fontId="0" fillId="7" borderId="103" xfId="0" applyFill="1" applyBorder="1" applyAlignment="1">
      <alignment vertical="center"/>
    </xf>
    <xf numFmtId="0" fontId="2" fillId="0" borderId="104" xfId="0" applyFont="1" applyBorder="1" applyAlignment="1">
      <alignment horizontal="center" vertical="center"/>
    </xf>
    <xf numFmtId="0" fontId="0" fillId="0" borderId="103" xfId="0" applyBorder="1" applyAlignment="1">
      <alignment horizontal="center" vertical="center"/>
    </xf>
    <xf numFmtId="0" fontId="5" fillId="7" borderId="27" xfId="0" applyFont="1" applyFill="1" applyBorder="1" applyAlignment="1">
      <alignment vertical="center" wrapText="1"/>
    </xf>
    <xf numFmtId="0" fontId="0" fillId="0" borderId="30" xfId="0" applyBorder="1" applyAlignment="1">
      <alignment vertical="center"/>
    </xf>
    <xf numFmtId="0" fontId="7" fillId="7" borderId="33" xfId="0" applyFont="1" applyFill="1" applyBorder="1" applyAlignment="1">
      <alignment vertical="center" wrapText="1"/>
    </xf>
    <xf numFmtId="0" fontId="0" fillId="0" borderId="110" xfId="0" applyBorder="1" applyAlignment="1">
      <alignment vertical="center"/>
    </xf>
    <xf numFmtId="49" fontId="4" fillId="0" borderId="0" xfId="0" applyNumberFormat="1" applyFont="1" applyAlignment="1">
      <alignment horizontal="center" vertical="center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49" fontId="2" fillId="0" borderId="3" xfId="0" applyNumberFormat="1" applyFont="1" applyBorder="1" applyAlignment="1">
      <alignment horizontal="left" vertical="center"/>
    </xf>
    <xf numFmtId="49" fontId="2" fillId="0" borderId="99" xfId="0" applyNumberFormat="1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100" xfId="0" applyFont="1" applyBorder="1" applyAlignment="1">
      <alignment horizontal="center" vertical="center" wrapText="1"/>
    </xf>
    <xf numFmtId="0" fontId="2" fillId="0" borderId="95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68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75" xfId="0" applyFont="1" applyBorder="1" applyAlignment="1">
      <alignment horizontal="center" vertical="center"/>
    </xf>
    <xf numFmtId="0" fontId="2" fillId="0" borderId="97" xfId="0" applyFont="1" applyBorder="1" applyAlignment="1">
      <alignment horizontal="center" vertical="center"/>
    </xf>
    <xf numFmtId="0" fontId="2" fillId="0" borderId="79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99" xfId="0" applyFont="1" applyBorder="1" applyAlignment="1">
      <alignment horizontal="center" vertical="center"/>
    </xf>
    <xf numFmtId="0" fontId="2" fillId="0" borderId="98" xfId="0" applyFont="1" applyBorder="1" applyAlignment="1">
      <alignment horizontal="center" vertical="center"/>
    </xf>
    <xf numFmtId="0" fontId="2" fillId="0" borderId="10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00" xfId="0" applyFont="1" applyBorder="1" applyAlignment="1">
      <alignment horizontal="center" vertical="center"/>
    </xf>
    <xf numFmtId="0" fontId="0" fillId="0" borderId="106" xfId="0" applyBorder="1" applyAlignment="1">
      <alignment horizontal="center" vertical="center"/>
    </xf>
    <xf numFmtId="0" fontId="0" fillId="0" borderId="107" xfId="0" applyBorder="1" applyAlignment="1">
      <alignment horizontal="center" vertical="center"/>
    </xf>
    <xf numFmtId="0" fontId="0" fillId="0" borderId="108" xfId="0" applyBorder="1" applyAlignment="1">
      <alignment horizontal="center" vertical="center"/>
    </xf>
    <xf numFmtId="0" fontId="2" fillId="0" borderId="91" xfId="0" applyFont="1" applyBorder="1" applyAlignment="1">
      <alignment vertical="center"/>
    </xf>
    <xf numFmtId="0" fontId="2" fillId="0" borderId="180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 wrapText="1"/>
    </xf>
    <xf numFmtId="0" fontId="2" fillId="0" borderId="17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2" fillId="0" borderId="10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2" fillId="0" borderId="19" xfId="0" applyFont="1" applyBorder="1" applyAlignment="1">
      <alignment vertical="center"/>
    </xf>
    <xf numFmtId="0" fontId="2" fillId="0" borderId="20" xfId="0" applyFont="1" applyBorder="1" applyAlignment="1">
      <alignment vertical="center" wrapText="1"/>
    </xf>
    <xf numFmtId="0" fontId="2" fillId="0" borderId="64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0" fillId="0" borderId="25" xfId="0" applyBorder="1" applyAlignment="1">
      <alignment vertical="center"/>
    </xf>
    <xf numFmtId="0" fontId="0" fillId="0" borderId="26" xfId="0" applyBorder="1" applyAlignment="1">
      <alignment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vertical="center"/>
    </xf>
    <xf numFmtId="0" fontId="2" fillId="2" borderId="28" xfId="0" applyFont="1" applyFill="1" applyBorder="1" applyAlignment="1">
      <alignment vertical="center"/>
    </xf>
    <xf numFmtId="0" fontId="5" fillId="2" borderId="29" xfId="0" applyFont="1" applyFill="1" applyBorder="1" applyAlignment="1">
      <alignment horizontal="center" vertical="center"/>
    </xf>
    <xf numFmtId="0" fontId="5" fillId="2" borderId="30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5" fillId="2" borderId="33" xfId="0" applyFont="1" applyFill="1" applyBorder="1" applyAlignment="1">
      <alignment horizontal="center" vertical="center"/>
    </xf>
    <xf numFmtId="0" fontId="5" fillId="2" borderId="28" xfId="0" applyFont="1" applyFill="1" applyBorder="1" applyAlignment="1">
      <alignment vertical="center"/>
    </xf>
    <xf numFmtId="0" fontId="5" fillId="2" borderId="30" xfId="0" applyFont="1" applyFill="1" applyBorder="1" applyAlignment="1">
      <alignment vertical="center"/>
    </xf>
    <xf numFmtId="0" fontId="2" fillId="0" borderId="25" xfId="0" applyFont="1" applyBorder="1" applyAlignment="1">
      <alignment vertical="center"/>
    </xf>
    <xf numFmtId="0" fontId="6" fillId="0" borderId="35" xfId="0" applyFont="1" applyBorder="1" applyAlignment="1">
      <alignment vertical="center" wrapText="1"/>
    </xf>
    <xf numFmtId="0" fontId="6" fillId="0" borderId="35" xfId="0" applyFont="1" applyBorder="1" applyAlignment="1">
      <alignment horizontal="left" vertical="center" wrapText="1"/>
    </xf>
    <xf numFmtId="0" fontId="5" fillId="0" borderId="38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164" fontId="2" fillId="0" borderId="45" xfId="0" applyNumberFormat="1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5" fillId="3" borderId="47" xfId="0" applyFont="1" applyFill="1" applyBorder="1" applyAlignment="1">
      <alignment horizontal="center" vertical="center"/>
    </xf>
    <xf numFmtId="0" fontId="2" fillId="0" borderId="24" xfId="0" applyFont="1" applyBorder="1" applyAlignment="1">
      <alignment vertical="center"/>
    </xf>
    <xf numFmtId="0" fontId="2" fillId="0" borderId="35" xfId="0" applyFont="1" applyBorder="1" applyAlignment="1">
      <alignment vertical="center"/>
    </xf>
    <xf numFmtId="0" fontId="2" fillId="0" borderId="49" xfId="0" applyFont="1" applyBorder="1" applyAlignment="1">
      <alignment horizontal="center" vertical="center"/>
    </xf>
    <xf numFmtId="0" fontId="2" fillId="0" borderId="36" xfId="0" applyFont="1" applyBorder="1" applyAlignment="1">
      <alignment horizontal="left" vertical="center" wrapText="1"/>
    </xf>
    <xf numFmtId="164" fontId="2" fillId="0" borderId="36" xfId="0" applyNumberFormat="1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3" borderId="24" xfId="0" applyFont="1" applyFill="1" applyBorder="1" applyAlignment="1">
      <alignment vertical="center"/>
    </xf>
    <xf numFmtId="0" fontId="2" fillId="0" borderId="50" xfId="0" applyFont="1" applyBorder="1" applyAlignment="1">
      <alignment vertical="center"/>
    </xf>
    <xf numFmtId="0" fontId="6" fillId="0" borderId="36" xfId="0" applyFont="1" applyBorder="1" applyAlignment="1">
      <alignment vertical="center" wrapText="1"/>
    </xf>
    <xf numFmtId="0" fontId="7" fillId="0" borderId="54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0" fillId="2" borderId="32" xfId="0" applyFill="1" applyBorder="1" applyAlignment="1">
      <alignment vertical="center"/>
    </xf>
    <xf numFmtId="0" fontId="0" fillId="2" borderId="30" xfId="0" applyFill="1" applyBorder="1" applyAlignment="1">
      <alignment vertical="center"/>
    </xf>
    <xf numFmtId="0" fontId="6" fillId="0" borderId="36" xfId="0" applyFont="1" applyBorder="1" applyAlignment="1">
      <alignment horizontal="left" vertical="center" wrapText="1"/>
    </xf>
    <xf numFmtId="0" fontId="6" fillId="0" borderId="34" xfId="0" applyFont="1" applyBorder="1" applyAlignment="1">
      <alignment vertical="center" wrapText="1"/>
    </xf>
    <xf numFmtId="0" fontId="0" fillId="0" borderId="35" xfId="0" applyBorder="1" applyAlignment="1">
      <alignment vertical="center"/>
    </xf>
    <xf numFmtId="0" fontId="6" fillId="0" borderId="49" xfId="0" applyFont="1" applyBorder="1" applyAlignment="1">
      <alignment horizontal="left" vertical="center" wrapText="1"/>
    </xf>
    <xf numFmtId="0" fontId="6" fillId="0" borderId="72" xfId="0" applyFont="1" applyBorder="1" applyAlignment="1">
      <alignment horizontal="left" vertical="center" wrapText="1"/>
    </xf>
    <xf numFmtId="0" fontId="2" fillId="0" borderId="56" xfId="0" applyFont="1" applyBorder="1" applyAlignment="1">
      <alignment horizontal="center" vertical="center"/>
    </xf>
    <xf numFmtId="0" fontId="2" fillId="0" borderId="57" xfId="0" applyFont="1" applyBorder="1" applyAlignment="1">
      <alignment horizontal="center" vertical="center"/>
    </xf>
    <xf numFmtId="0" fontId="2" fillId="2" borderId="31" xfId="0" applyFont="1" applyFill="1" applyBorder="1" applyAlignment="1">
      <alignment vertical="center"/>
    </xf>
    <xf numFmtId="0" fontId="2" fillId="2" borderId="30" xfId="0" applyFont="1" applyFill="1" applyBorder="1" applyAlignment="1">
      <alignment vertical="center"/>
    </xf>
    <xf numFmtId="0" fontId="5" fillId="2" borderId="174" xfId="0" applyFont="1" applyFill="1" applyBorder="1" applyAlignment="1">
      <alignment horizontal="center" vertical="center"/>
    </xf>
    <xf numFmtId="0" fontId="8" fillId="2" borderId="31" xfId="0" applyFont="1" applyFill="1" applyBorder="1" applyAlignment="1">
      <alignment vertical="center"/>
    </xf>
    <xf numFmtId="0" fontId="8" fillId="2" borderId="30" xfId="0" applyFont="1" applyFill="1" applyBorder="1" applyAlignment="1">
      <alignment vertical="center"/>
    </xf>
    <xf numFmtId="0" fontId="2" fillId="0" borderId="49" xfId="0" applyFont="1" applyBorder="1" applyAlignment="1">
      <alignment vertical="center" wrapText="1"/>
    </xf>
    <xf numFmtId="0" fontId="9" fillId="0" borderId="24" xfId="0" applyFont="1" applyBorder="1" applyAlignment="1">
      <alignment horizontal="center" vertical="center"/>
    </xf>
    <xf numFmtId="0" fontId="10" fillId="0" borderId="24" xfId="0" applyFont="1" applyBorder="1" applyAlignment="1">
      <alignment vertical="center"/>
    </xf>
    <xf numFmtId="0" fontId="10" fillId="0" borderId="35" xfId="0" applyFont="1" applyBorder="1" applyAlignment="1">
      <alignment vertical="center"/>
    </xf>
    <xf numFmtId="0" fontId="6" fillId="0" borderId="49" xfId="0" applyFont="1" applyBorder="1" applyAlignment="1">
      <alignment vertical="center" wrapText="1"/>
    </xf>
    <xf numFmtId="0" fontId="6" fillId="0" borderId="36" xfId="0" applyFont="1" applyBorder="1" applyAlignment="1">
      <alignment horizontal="center" vertical="center" wrapText="1"/>
    </xf>
    <xf numFmtId="0" fontId="7" fillId="0" borderId="47" xfId="0" applyFont="1" applyBorder="1" applyAlignment="1">
      <alignment horizontal="center" vertical="center"/>
    </xf>
    <xf numFmtId="0" fontId="2" fillId="0" borderId="179" xfId="0" applyFont="1" applyBorder="1" applyAlignment="1">
      <alignment horizontal="center" vertical="center"/>
    </xf>
    <xf numFmtId="0" fontId="2" fillId="0" borderId="58" xfId="0" applyFont="1" applyBorder="1" applyAlignment="1">
      <alignment horizontal="center" vertical="center"/>
    </xf>
    <xf numFmtId="0" fontId="2" fillId="4" borderId="45" xfId="0" applyFont="1" applyFill="1" applyBorder="1" applyAlignment="1">
      <alignment horizontal="center" vertical="center"/>
    </xf>
    <xf numFmtId="0" fontId="5" fillId="0" borderId="35" xfId="0" applyFont="1" applyBorder="1" applyAlignment="1">
      <alignment vertical="center" wrapText="1"/>
    </xf>
    <xf numFmtId="0" fontId="5" fillId="0" borderId="36" xfId="0" applyFont="1" applyBorder="1" applyAlignment="1">
      <alignment vertical="center" wrapText="1"/>
    </xf>
    <xf numFmtId="0" fontId="5" fillId="0" borderId="49" xfId="0" applyFont="1" applyBorder="1" applyAlignment="1">
      <alignment vertical="center" wrapText="1"/>
    </xf>
    <xf numFmtId="0" fontId="5" fillId="0" borderId="45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2" fillId="0" borderId="58" xfId="0" applyFont="1" applyBorder="1" applyAlignment="1">
      <alignment vertical="center"/>
    </xf>
    <xf numFmtId="0" fontId="2" fillId="0" borderId="169" xfId="0" applyFont="1" applyBorder="1" applyAlignment="1">
      <alignment vertical="center"/>
    </xf>
    <xf numFmtId="0" fontId="6" fillId="0" borderId="14" xfId="0" applyFont="1" applyBorder="1" applyAlignment="1">
      <alignment vertical="center" wrapText="1"/>
    </xf>
    <xf numFmtId="0" fontId="2" fillId="0" borderId="60" xfId="0" applyFont="1" applyBorder="1" applyAlignment="1">
      <alignment vertical="center" wrapText="1"/>
    </xf>
    <xf numFmtId="0" fontId="2" fillId="0" borderId="177" xfId="0" applyFont="1" applyBorder="1" applyAlignment="1">
      <alignment vertical="center" wrapText="1"/>
    </xf>
    <xf numFmtId="0" fontId="2" fillId="0" borderId="175" xfId="0" applyFont="1" applyBorder="1" applyAlignment="1">
      <alignment horizontal="center" vertical="center"/>
    </xf>
    <xf numFmtId="0" fontId="5" fillId="0" borderId="61" xfId="0" applyFont="1" applyBorder="1" applyAlignment="1">
      <alignment horizontal="center" vertical="center"/>
    </xf>
    <xf numFmtId="0" fontId="2" fillId="0" borderId="62" xfId="0" applyFont="1" applyBorder="1" applyAlignment="1">
      <alignment horizontal="center" vertical="center"/>
    </xf>
    <xf numFmtId="0" fontId="2" fillId="0" borderId="63" xfId="0" applyFont="1" applyBorder="1" applyAlignment="1">
      <alignment horizontal="center" vertical="center"/>
    </xf>
    <xf numFmtId="0" fontId="2" fillId="0" borderId="167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70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67" xfId="0" applyFont="1" applyBorder="1" applyAlignment="1">
      <alignment horizontal="center" vertical="center" wrapText="1"/>
    </xf>
    <xf numFmtId="0" fontId="2" fillId="0" borderId="67" xfId="0" applyFont="1" applyBorder="1" applyAlignment="1">
      <alignment vertical="center" wrapText="1"/>
    </xf>
    <xf numFmtId="0" fontId="2" fillId="0" borderId="21" xfId="0" applyFont="1" applyBorder="1" applyAlignment="1">
      <alignment horizontal="center" vertical="center"/>
    </xf>
    <xf numFmtId="0" fontId="5" fillId="2" borderId="28" xfId="0" applyFont="1" applyFill="1" applyBorder="1" applyAlignment="1">
      <alignment vertical="center" wrapText="1"/>
    </xf>
    <xf numFmtId="0" fontId="5" fillId="2" borderId="176" xfId="0" applyFont="1" applyFill="1" applyBorder="1" applyAlignment="1">
      <alignment vertical="center" wrapText="1"/>
    </xf>
    <xf numFmtId="0" fontId="5" fillId="2" borderId="28" xfId="0" applyFont="1" applyFill="1" applyBorder="1" applyAlignment="1">
      <alignment vertical="center" wrapText="1"/>
    </xf>
    <xf numFmtId="0" fontId="2" fillId="2" borderId="30" xfId="0" applyFont="1" applyFill="1" applyBorder="1" applyAlignment="1">
      <alignment horizontal="center" vertical="center"/>
    </xf>
    <xf numFmtId="0" fontId="2" fillId="0" borderId="45" xfId="0" applyFont="1" applyBorder="1" applyAlignment="1">
      <alignment vertical="center"/>
    </xf>
    <xf numFmtId="0" fontId="2" fillId="3" borderId="49" xfId="0" applyFont="1" applyFill="1" applyBorder="1" applyAlignment="1">
      <alignment horizontal="center" vertical="center"/>
    </xf>
    <xf numFmtId="0" fontId="6" fillId="3" borderId="24" xfId="0" applyFont="1" applyFill="1" applyBorder="1" applyAlignment="1">
      <alignment vertical="center"/>
    </xf>
    <xf numFmtId="0" fontId="2" fillId="3" borderId="49" xfId="0" applyFont="1" applyFill="1" applyBorder="1" applyAlignment="1">
      <alignment vertical="center" wrapText="1"/>
    </xf>
    <xf numFmtId="0" fontId="2" fillId="3" borderId="36" xfId="0" applyFont="1" applyFill="1" applyBorder="1" applyAlignment="1">
      <alignment vertical="center" wrapText="1"/>
    </xf>
    <xf numFmtId="0" fontId="2" fillId="3" borderId="45" xfId="0" applyFont="1" applyFill="1" applyBorder="1" applyAlignment="1">
      <alignment horizontal="center" vertical="center"/>
    </xf>
    <xf numFmtId="0" fontId="2" fillId="3" borderId="45" xfId="0" applyFont="1" applyFill="1" applyBorder="1" applyAlignment="1">
      <alignment vertical="center"/>
    </xf>
    <xf numFmtId="0" fontId="2" fillId="2" borderId="65" xfId="0" applyFont="1" applyFill="1" applyBorder="1" applyAlignment="1">
      <alignment horizontal="center" vertical="center"/>
    </xf>
    <xf numFmtId="0" fontId="2" fillId="2" borderId="66" xfId="0" applyFont="1" applyFill="1" applyBorder="1" applyAlignment="1">
      <alignment vertical="center"/>
    </xf>
    <xf numFmtId="0" fontId="2" fillId="2" borderId="178" xfId="0" applyFont="1" applyFill="1" applyBorder="1" applyAlignment="1">
      <alignment vertical="center"/>
    </xf>
    <xf numFmtId="0" fontId="2" fillId="2" borderId="67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2" fillId="0" borderId="67" xfId="0" applyFont="1" applyBorder="1" applyAlignment="1">
      <alignment horizontal="center" vertical="center"/>
    </xf>
    <xf numFmtId="0" fontId="2" fillId="0" borderId="5" xfId="0" applyFont="1" applyBorder="1" applyAlignment="1">
      <alignment vertical="center" wrapText="1"/>
    </xf>
    <xf numFmtId="0" fontId="2" fillId="0" borderId="69" xfId="0" applyFont="1" applyBorder="1" applyAlignment="1">
      <alignment horizontal="center" vertical="center"/>
    </xf>
    <xf numFmtId="0" fontId="5" fillId="0" borderId="70" xfId="0" applyFont="1" applyBorder="1" applyAlignment="1">
      <alignment horizontal="center" vertical="center"/>
    </xf>
    <xf numFmtId="0" fontId="2" fillId="0" borderId="71" xfId="0" applyFont="1" applyBorder="1" applyAlignment="1">
      <alignment vertical="center"/>
    </xf>
    <xf numFmtId="0" fontId="2" fillId="0" borderId="69" xfId="0" applyFont="1" applyBorder="1" applyAlignment="1">
      <alignment vertical="center"/>
    </xf>
    <xf numFmtId="0" fontId="2" fillId="0" borderId="88" xfId="0" applyFont="1" applyBorder="1" applyAlignment="1">
      <alignment vertical="center" wrapText="1"/>
    </xf>
    <xf numFmtId="0" fontId="2" fillId="3" borderId="52" xfId="0" applyFont="1" applyFill="1" applyBorder="1" applyAlignment="1">
      <alignment vertical="center" wrapText="1"/>
    </xf>
    <xf numFmtId="0" fontId="2" fillId="0" borderId="59" xfId="0" applyFont="1" applyBorder="1" applyAlignment="1">
      <alignment vertical="center"/>
    </xf>
    <xf numFmtId="0" fontId="2" fillId="0" borderId="75" xfId="0" applyFont="1" applyBorder="1" applyAlignment="1">
      <alignment vertical="center" wrapText="1"/>
    </xf>
    <xf numFmtId="0" fontId="2" fillId="0" borderId="62" xfId="0" applyFont="1" applyBorder="1" applyAlignment="1">
      <alignment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2" fillId="0" borderId="5" xfId="0" applyFont="1" applyBorder="1" applyAlignment="1">
      <alignment vertical="center"/>
    </xf>
    <xf numFmtId="0" fontId="2" fillId="0" borderId="77" xfId="0" applyFont="1" applyBorder="1" applyAlignment="1">
      <alignment horizontal="center" vertical="center"/>
    </xf>
    <xf numFmtId="0" fontId="5" fillId="0" borderId="78" xfId="0" applyFont="1" applyBorder="1" applyAlignment="1">
      <alignment horizontal="center" vertical="center"/>
    </xf>
    <xf numFmtId="0" fontId="2" fillId="0" borderId="80" xfId="0" applyFont="1" applyBorder="1" applyAlignment="1">
      <alignment horizontal="center" vertical="center"/>
    </xf>
    <xf numFmtId="0" fontId="2" fillId="0" borderId="81" xfId="0" applyFont="1" applyBorder="1" applyAlignment="1">
      <alignment vertical="center"/>
    </xf>
    <xf numFmtId="0" fontId="2" fillId="0" borderId="82" xfId="0" applyFont="1" applyBorder="1" applyAlignment="1">
      <alignment vertical="center"/>
    </xf>
    <xf numFmtId="0" fontId="5" fillId="0" borderId="83" xfId="0" applyFont="1" applyBorder="1" applyAlignment="1">
      <alignment horizontal="center" vertical="center"/>
    </xf>
    <xf numFmtId="0" fontId="16" fillId="2" borderId="19" xfId="0" applyFont="1" applyFill="1" applyBorder="1" applyAlignment="1">
      <alignment vertical="center"/>
    </xf>
    <xf numFmtId="0" fontId="17" fillId="2" borderId="23" xfId="0" applyFont="1" applyFill="1" applyBorder="1" applyAlignment="1">
      <alignment vertical="center"/>
    </xf>
    <xf numFmtId="0" fontId="17" fillId="2" borderId="22" xfId="0" applyFont="1" applyFill="1" applyBorder="1" applyAlignment="1">
      <alignment vertical="center"/>
    </xf>
    <xf numFmtId="0" fontId="16" fillId="2" borderId="22" xfId="0" applyFont="1" applyFill="1" applyBorder="1" applyAlignment="1">
      <alignment horizontal="center" vertical="center"/>
    </xf>
    <xf numFmtId="0" fontId="17" fillId="2" borderId="22" xfId="0" applyFont="1" applyFill="1" applyBorder="1" applyAlignment="1">
      <alignment horizontal="center" vertical="center"/>
    </xf>
    <xf numFmtId="0" fontId="16" fillId="2" borderId="84" xfId="0" applyFont="1" applyFill="1" applyBorder="1" applyAlignment="1">
      <alignment horizontal="center" vertical="center"/>
    </xf>
    <xf numFmtId="0" fontId="17" fillId="2" borderId="23" xfId="0" applyFont="1" applyFill="1" applyBorder="1" applyAlignment="1">
      <alignment horizontal="center" vertical="center"/>
    </xf>
    <xf numFmtId="0" fontId="16" fillId="0" borderId="85" xfId="0" applyFont="1" applyBorder="1" applyAlignment="1">
      <alignment vertical="center"/>
    </xf>
    <xf numFmtId="0" fontId="2" fillId="0" borderId="73" xfId="0" applyFont="1" applyBorder="1" applyAlignment="1">
      <alignment vertical="center"/>
    </xf>
    <xf numFmtId="0" fontId="16" fillId="0" borderId="37" xfId="0" applyFont="1" applyBorder="1" applyAlignment="1">
      <alignment horizontal="center" vertical="center"/>
    </xf>
    <xf numFmtId="0" fontId="5" fillId="0" borderId="52" xfId="0" applyFont="1" applyBorder="1" applyAlignment="1">
      <alignment horizontal="center" vertical="center"/>
    </xf>
    <xf numFmtId="0" fontId="2" fillId="0" borderId="86" xfId="0" applyFont="1" applyBorder="1" applyAlignment="1">
      <alignment horizontal="center" vertical="center"/>
    </xf>
    <xf numFmtId="0" fontId="2" fillId="0" borderId="88" xfId="0" applyFont="1" applyBorder="1" applyAlignment="1">
      <alignment horizontal="center" vertical="center"/>
    </xf>
    <xf numFmtId="0" fontId="2" fillId="0" borderId="89" xfId="0" applyFont="1" applyBorder="1" applyAlignment="1">
      <alignment horizontal="center" vertical="center"/>
    </xf>
    <xf numFmtId="0" fontId="5" fillId="0" borderId="90" xfId="0" applyFont="1" applyBorder="1" applyAlignment="1">
      <alignment horizontal="center" vertical="center"/>
    </xf>
    <xf numFmtId="0" fontId="16" fillId="0" borderId="91" xfId="0" applyFont="1" applyBorder="1" applyAlignment="1">
      <alignment vertical="center"/>
    </xf>
    <xf numFmtId="0" fontId="16" fillId="0" borderId="55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6" fillId="0" borderId="92" xfId="0" applyFont="1" applyBorder="1" applyAlignment="1">
      <alignment vertical="center"/>
    </xf>
    <xf numFmtId="0" fontId="5" fillId="0" borderId="93" xfId="0" applyFont="1" applyBorder="1" applyAlignment="1">
      <alignment vertical="center"/>
    </xf>
    <xf numFmtId="0" fontId="5" fillId="0" borderId="94" xfId="0" applyFont="1" applyBorder="1" applyAlignment="1">
      <alignment vertical="center"/>
    </xf>
    <xf numFmtId="0" fontId="16" fillId="0" borderId="94" xfId="0" applyFont="1" applyBorder="1" applyAlignment="1">
      <alignment horizontal="center" vertical="center"/>
    </xf>
    <xf numFmtId="0" fontId="5" fillId="0" borderId="93" xfId="0" applyFont="1" applyBorder="1" applyAlignment="1">
      <alignment horizontal="center" vertical="center"/>
    </xf>
    <xf numFmtId="0" fontId="2" fillId="0" borderId="94" xfId="0" applyFont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9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</cellXfs>
  <cellStyles count="2">
    <cellStyle name="Normál" xfId="0" builtinId="0"/>
    <cellStyle name="Note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98"/>
  <sheetViews>
    <sheetView showGridLines="0" zoomScaleNormal="100" zoomScaleSheetLayoutView="80" workbookViewId="0">
      <pane xSplit="3" ySplit="9" topLeftCell="D10" activePane="bottomRight" state="frozen"/>
      <selection pane="topRight" activeCell="D1" sqref="D1"/>
      <selection pane="bottomLeft" activeCell="A10" sqref="A10"/>
      <selection pane="bottomRight"/>
    </sheetView>
  </sheetViews>
  <sheetFormatPr defaultColWidth="9.140625" defaultRowHeight="12.75" customHeight="1" x14ac:dyDescent="0.2"/>
  <cols>
    <col min="1" max="1" width="5.5703125" style="6" customWidth="1"/>
    <col min="2" max="2" width="14.5703125" style="8" customWidth="1"/>
    <col min="3" max="3" width="51.5703125" style="9" customWidth="1"/>
    <col min="4" max="4" width="31.85546875" style="9" customWidth="1"/>
    <col min="5" max="5" width="7.140625" style="9" bestFit="1" customWidth="1"/>
    <col min="6" max="6" width="5.5703125" style="10" customWidth="1"/>
    <col min="7" max="7" width="5.42578125" style="10" customWidth="1"/>
    <col min="8" max="8" width="4" style="10" bestFit="1" customWidth="1"/>
    <col min="9" max="9" width="4.42578125" style="10" bestFit="1" customWidth="1"/>
    <col min="10" max="10" width="4.42578125" style="7" bestFit="1" customWidth="1"/>
    <col min="11" max="13" width="3.140625" style="7" customWidth="1"/>
    <col min="14" max="15" width="4" style="7" bestFit="1" customWidth="1"/>
    <col min="16" max="17" width="3.140625" style="7" customWidth="1"/>
    <col min="18" max="18" width="5" style="7" bestFit="1" customWidth="1"/>
    <col min="19" max="19" width="4" style="7" bestFit="1" customWidth="1"/>
    <col min="20" max="23" width="3.140625" style="7" customWidth="1"/>
    <col min="24" max="25" width="4" style="7" bestFit="1" customWidth="1"/>
    <col min="26" max="26" width="3.28515625" style="7" bestFit="1" customWidth="1"/>
    <col min="27" max="27" width="3.140625" style="7" customWidth="1"/>
    <col min="28" max="28" width="5" style="7" bestFit="1" customWidth="1"/>
    <col min="29" max="29" width="3.140625" style="7" customWidth="1"/>
    <col min="30" max="30" width="5" style="7" bestFit="1" customWidth="1"/>
    <col min="31" max="43" width="3.140625" style="7" customWidth="1"/>
    <col min="44" max="44" width="14.140625" style="7" bestFit="1" customWidth="1"/>
    <col min="45" max="45" width="3.140625" style="7" customWidth="1"/>
    <col min="46" max="46" width="13.28515625" style="1" bestFit="1" customWidth="1"/>
    <col min="47" max="47" width="14.5703125" style="1" bestFit="1" customWidth="1"/>
    <col min="48" max="16384" width="9.140625" style="1"/>
  </cols>
  <sheetData>
    <row r="1" spans="1:48" x14ac:dyDescent="0.2">
      <c r="B1" s="1"/>
      <c r="H1" s="7"/>
      <c r="I1" s="7"/>
      <c r="AR1" s="1"/>
      <c r="AU1" s="209"/>
      <c r="AV1" s="209"/>
    </row>
    <row r="2" spans="1:48" ht="2.4500000000000002" customHeight="1" x14ac:dyDescent="0.2">
      <c r="A2" s="234"/>
      <c r="B2" s="234"/>
      <c r="C2" s="234"/>
      <c r="D2" s="234"/>
      <c r="E2" s="234"/>
      <c r="F2" s="234"/>
      <c r="G2" s="234"/>
      <c r="H2" s="234"/>
      <c r="I2" s="234"/>
      <c r="J2" s="234"/>
      <c r="K2" s="234"/>
      <c r="L2" s="234"/>
      <c r="M2" s="234"/>
      <c r="N2" s="234"/>
      <c r="O2" s="234"/>
      <c r="P2" s="234"/>
      <c r="Q2" s="234"/>
      <c r="R2" s="234"/>
      <c r="S2" s="234"/>
      <c r="T2" s="234"/>
      <c r="U2" s="234"/>
      <c r="V2" s="234"/>
      <c r="W2" s="234"/>
      <c r="X2" s="234"/>
      <c r="Y2" s="234"/>
      <c r="Z2" s="234"/>
      <c r="AA2" s="234"/>
      <c r="AB2" s="234"/>
      <c r="AC2" s="234"/>
      <c r="AD2" s="234"/>
      <c r="AE2" s="234"/>
      <c r="AF2" s="234"/>
      <c r="AG2" s="234"/>
      <c r="AH2" s="234"/>
      <c r="AI2" s="234"/>
      <c r="AJ2" s="234"/>
      <c r="AK2" s="234"/>
      <c r="AL2" s="234"/>
      <c r="AM2" s="234"/>
      <c r="AN2" s="234"/>
      <c r="AO2" s="234"/>
      <c r="AP2" s="234"/>
      <c r="AQ2" s="234"/>
      <c r="AR2" s="234"/>
      <c r="AS2" s="234"/>
      <c r="AT2" s="234"/>
      <c r="AU2" s="209"/>
      <c r="AV2" s="209"/>
    </row>
    <row r="3" spans="1:48" ht="15.75" x14ac:dyDescent="0.2">
      <c r="B3" s="258" t="s">
        <v>0</v>
      </c>
      <c r="C3" s="258"/>
      <c r="D3" s="258"/>
      <c r="E3" s="258"/>
      <c r="F3" s="258"/>
      <c r="G3" s="258"/>
      <c r="H3" s="258"/>
      <c r="I3" s="258"/>
      <c r="J3" s="258"/>
      <c r="K3" s="258"/>
      <c r="L3" s="258"/>
      <c r="M3" s="258"/>
      <c r="N3" s="258"/>
      <c r="O3" s="258"/>
      <c r="P3" s="258"/>
      <c r="Q3" s="258"/>
      <c r="R3" s="258"/>
      <c r="S3" s="258"/>
      <c r="T3" s="258"/>
      <c r="U3" s="258"/>
      <c r="V3" s="258"/>
      <c r="W3" s="258"/>
      <c r="X3" s="258"/>
      <c r="Y3" s="258"/>
      <c r="Z3" s="258"/>
      <c r="AA3" s="258"/>
      <c r="AB3" s="258"/>
      <c r="AC3" s="258"/>
      <c r="AD3" s="258"/>
      <c r="AE3" s="258"/>
      <c r="AF3" s="258"/>
      <c r="AG3" s="258"/>
      <c r="AH3" s="258"/>
      <c r="AI3" s="258"/>
      <c r="AJ3" s="258"/>
      <c r="AK3" s="258"/>
      <c r="AL3" s="258"/>
      <c r="AM3" s="258"/>
      <c r="AN3" s="258"/>
      <c r="AO3" s="258"/>
      <c r="AP3" s="258"/>
      <c r="AQ3" s="258"/>
      <c r="AR3" s="258"/>
      <c r="AS3" s="258"/>
      <c r="AT3" s="258"/>
      <c r="AU3" s="209"/>
      <c r="AV3" s="209"/>
    </row>
    <row r="4" spans="1:48" s="2" customFormat="1" x14ac:dyDescent="0.2">
      <c r="A4" s="259" t="s">
        <v>1</v>
      </c>
      <c r="B4" s="259"/>
      <c r="C4" s="259"/>
      <c r="D4" s="259"/>
      <c r="E4" s="259"/>
      <c r="F4" s="259"/>
      <c r="G4" s="259"/>
      <c r="H4" s="259"/>
      <c r="I4" s="259"/>
      <c r="J4" s="259"/>
      <c r="K4" s="259"/>
      <c r="L4" s="259"/>
      <c r="M4" s="259"/>
      <c r="N4" s="259"/>
      <c r="O4" s="259"/>
      <c r="P4" s="259"/>
      <c r="Q4" s="259"/>
      <c r="R4" s="259"/>
      <c r="S4" s="259"/>
      <c r="T4" s="259"/>
      <c r="U4" s="259"/>
      <c r="V4" s="259"/>
      <c r="W4" s="259"/>
      <c r="X4" s="259"/>
      <c r="Y4" s="259"/>
      <c r="Z4" s="259"/>
      <c r="AA4" s="259"/>
      <c r="AB4" s="259"/>
      <c r="AC4" s="259"/>
      <c r="AD4" s="259"/>
      <c r="AE4" s="259"/>
      <c r="AF4" s="259"/>
      <c r="AG4" s="259"/>
      <c r="AH4" s="259"/>
      <c r="AI4" s="259"/>
      <c r="AJ4" s="259"/>
      <c r="AK4" s="259"/>
      <c r="AL4" s="259"/>
      <c r="AM4" s="259"/>
      <c r="AN4" s="259"/>
      <c r="AO4" s="259"/>
      <c r="AP4" s="259"/>
      <c r="AQ4" s="259"/>
      <c r="AR4" s="259"/>
      <c r="AS4" s="259"/>
      <c r="AT4" s="259"/>
      <c r="AU4" s="209"/>
      <c r="AV4" s="209"/>
    </row>
    <row r="5" spans="1:48" s="2" customFormat="1" x14ac:dyDescent="0.2">
      <c r="A5" s="6"/>
      <c r="C5" s="116"/>
      <c r="D5" s="116"/>
      <c r="E5" s="116"/>
      <c r="F5" s="260"/>
      <c r="G5" s="260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S5" s="6"/>
      <c r="AU5" s="209"/>
      <c r="AV5" s="209"/>
    </row>
    <row r="6" spans="1:48" s="2" customFormat="1" ht="12.75" customHeight="1" x14ac:dyDescent="0.2">
      <c r="A6" s="261" t="s">
        <v>2</v>
      </c>
      <c r="B6" s="262" t="s">
        <v>3</v>
      </c>
      <c r="C6" s="263" t="s">
        <v>4</v>
      </c>
      <c r="D6" s="264" t="s">
        <v>5</v>
      </c>
      <c r="E6" s="215" t="s">
        <v>6</v>
      </c>
      <c r="F6" s="19" t="s">
        <v>7</v>
      </c>
      <c r="G6" s="213" t="s">
        <v>8</v>
      </c>
      <c r="H6" s="265" t="s">
        <v>9</v>
      </c>
      <c r="I6" s="266"/>
      <c r="J6" s="266"/>
      <c r="K6" s="266"/>
      <c r="L6" s="266"/>
      <c r="M6" s="266"/>
      <c r="N6" s="266"/>
      <c r="O6" s="266"/>
      <c r="P6" s="266"/>
      <c r="Q6" s="266"/>
      <c r="R6" s="266"/>
      <c r="S6" s="266"/>
      <c r="T6" s="266"/>
      <c r="U6" s="266"/>
      <c r="V6" s="266"/>
      <c r="W6" s="266"/>
      <c r="X6" s="266"/>
      <c r="Y6" s="266"/>
      <c r="Z6" s="266"/>
      <c r="AA6" s="266"/>
      <c r="AB6" s="266"/>
      <c r="AC6" s="266"/>
      <c r="AD6" s="266"/>
      <c r="AE6" s="266"/>
      <c r="AF6" s="266"/>
      <c r="AG6" s="266"/>
      <c r="AH6" s="266"/>
      <c r="AI6" s="266"/>
      <c r="AJ6" s="266"/>
      <c r="AK6" s="266"/>
      <c r="AL6" s="266"/>
      <c r="AM6" s="266"/>
      <c r="AN6" s="266"/>
      <c r="AO6" s="266"/>
      <c r="AP6" s="267"/>
      <c r="AQ6" s="268" t="s">
        <v>2</v>
      </c>
      <c r="AR6" s="269" t="s">
        <v>10</v>
      </c>
      <c r="AS6" s="268" t="s">
        <v>2</v>
      </c>
      <c r="AT6" s="270" t="s">
        <v>10</v>
      </c>
      <c r="AU6" s="209"/>
      <c r="AV6" s="209"/>
    </row>
    <row r="7" spans="1:48" s="2" customFormat="1" ht="13.5" customHeight="1" x14ac:dyDescent="0.2">
      <c r="A7" s="261"/>
      <c r="B7" s="262"/>
      <c r="C7" s="263"/>
      <c r="D7" s="264"/>
      <c r="E7" s="216"/>
      <c r="F7" s="210" t="s">
        <v>11</v>
      </c>
      <c r="G7" s="214"/>
      <c r="H7" s="271" t="s">
        <v>2</v>
      </c>
      <c r="I7" s="210" t="s">
        <v>2</v>
      </c>
      <c r="J7" s="210" t="s">
        <v>12</v>
      </c>
      <c r="K7" s="210" t="s">
        <v>2</v>
      </c>
      <c r="L7" s="272" t="s">
        <v>2</v>
      </c>
      <c r="M7" s="210" t="s">
        <v>2</v>
      </c>
      <c r="N7" s="210" t="s">
        <v>2</v>
      </c>
      <c r="O7" s="210" t="s">
        <v>13</v>
      </c>
      <c r="P7" s="210" t="s">
        <v>2</v>
      </c>
      <c r="Q7" s="272" t="s">
        <v>2</v>
      </c>
      <c r="R7" s="210" t="s">
        <v>2</v>
      </c>
      <c r="S7" s="210" t="s">
        <v>2</v>
      </c>
      <c r="T7" s="210" t="s">
        <v>14</v>
      </c>
      <c r="U7" s="210" t="s">
        <v>2</v>
      </c>
      <c r="V7" s="272" t="s">
        <v>2</v>
      </c>
      <c r="W7" s="210" t="s">
        <v>2</v>
      </c>
      <c r="X7" s="210" t="s">
        <v>2</v>
      </c>
      <c r="Y7" s="210" t="s">
        <v>15</v>
      </c>
      <c r="Z7" s="210" t="s">
        <v>2</v>
      </c>
      <c r="AA7" s="272" t="s">
        <v>2</v>
      </c>
      <c r="AB7" s="210" t="s">
        <v>2</v>
      </c>
      <c r="AC7" s="210" t="s">
        <v>2</v>
      </c>
      <c r="AD7" s="210" t="s">
        <v>16</v>
      </c>
      <c r="AE7" s="210" t="s">
        <v>2</v>
      </c>
      <c r="AF7" s="272" t="s">
        <v>2</v>
      </c>
      <c r="AG7" s="210" t="s">
        <v>2</v>
      </c>
      <c r="AH7" s="210" t="s">
        <v>2</v>
      </c>
      <c r="AI7" s="210" t="s">
        <v>17</v>
      </c>
      <c r="AJ7" s="210" t="s">
        <v>2</v>
      </c>
      <c r="AK7" s="184" t="s">
        <v>2</v>
      </c>
      <c r="AL7" s="23" t="s">
        <v>2</v>
      </c>
      <c r="AM7" s="24" t="s">
        <v>2</v>
      </c>
      <c r="AN7" s="24" t="s">
        <v>18</v>
      </c>
      <c r="AO7" s="24" t="s">
        <v>2</v>
      </c>
      <c r="AP7" s="25" t="s">
        <v>2</v>
      </c>
      <c r="AQ7" s="268"/>
      <c r="AR7" s="269"/>
      <c r="AS7" s="268"/>
      <c r="AT7" s="270"/>
      <c r="AU7" s="209"/>
      <c r="AV7" s="209"/>
    </row>
    <row r="8" spans="1:48" s="2" customFormat="1" x14ac:dyDescent="0.2">
      <c r="A8" s="34" t="s">
        <v>2</v>
      </c>
      <c r="B8" s="273" t="s">
        <v>2</v>
      </c>
      <c r="C8" s="274" t="s">
        <v>2</v>
      </c>
      <c r="D8" s="116"/>
      <c r="E8" s="217"/>
      <c r="F8" s="275" t="s">
        <v>2</v>
      </c>
      <c r="G8" s="276" t="s">
        <v>2</v>
      </c>
      <c r="H8" s="32" t="s">
        <v>19</v>
      </c>
      <c r="I8" s="32" t="s">
        <v>20</v>
      </c>
      <c r="J8" s="32" t="s">
        <v>21</v>
      </c>
      <c r="K8" s="32" t="s">
        <v>22</v>
      </c>
      <c r="L8" s="33" t="s">
        <v>23</v>
      </c>
      <c r="M8" s="32" t="s">
        <v>19</v>
      </c>
      <c r="N8" s="32" t="s">
        <v>20</v>
      </c>
      <c r="O8" s="32" t="s">
        <v>21</v>
      </c>
      <c r="P8" s="32" t="s">
        <v>22</v>
      </c>
      <c r="Q8" s="33" t="s">
        <v>23</v>
      </c>
      <c r="R8" s="32" t="s">
        <v>19</v>
      </c>
      <c r="S8" s="32" t="s">
        <v>20</v>
      </c>
      <c r="T8" s="32" t="s">
        <v>21</v>
      </c>
      <c r="U8" s="32" t="s">
        <v>22</v>
      </c>
      <c r="V8" s="33" t="s">
        <v>23</v>
      </c>
      <c r="W8" s="32" t="s">
        <v>19</v>
      </c>
      <c r="X8" s="32" t="s">
        <v>20</v>
      </c>
      <c r="Y8" s="32" t="s">
        <v>21</v>
      </c>
      <c r="Z8" s="32" t="s">
        <v>22</v>
      </c>
      <c r="AA8" s="33" t="s">
        <v>23</v>
      </c>
      <c r="AB8" s="32" t="s">
        <v>19</v>
      </c>
      <c r="AC8" s="32" t="s">
        <v>20</v>
      </c>
      <c r="AD8" s="32" t="s">
        <v>21</v>
      </c>
      <c r="AE8" s="32" t="s">
        <v>22</v>
      </c>
      <c r="AF8" s="33" t="s">
        <v>23</v>
      </c>
      <c r="AG8" s="32" t="s">
        <v>19</v>
      </c>
      <c r="AH8" s="32" t="s">
        <v>20</v>
      </c>
      <c r="AI8" s="32" t="s">
        <v>21</v>
      </c>
      <c r="AJ8" s="32" t="s">
        <v>22</v>
      </c>
      <c r="AK8" s="33" t="s">
        <v>23</v>
      </c>
      <c r="AL8" s="6" t="s">
        <v>19</v>
      </c>
      <c r="AM8" s="6" t="s">
        <v>20</v>
      </c>
      <c r="AN8" s="6" t="s">
        <v>21</v>
      </c>
      <c r="AO8" s="6" t="s">
        <v>22</v>
      </c>
      <c r="AP8" s="35" t="s">
        <v>23</v>
      </c>
      <c r="AQ8" s="277" t="s">
        <v>2</v>
      </c>
      <c r="AR8" s="278" t="s">
        <v>2</v>
      </c>
      <c r="AS8" s="277" t="s">
        <v>2</v>
      </c>
      <c r="AT8" s="279" t="s">
        <v>2</v>
      </c>
      <c r="AU8" s="209"/>
      <c r="AV8" s="209"/>
    </row>
    <row r="9" spans="1:48" s="2" customFormat="1" x14ac:dyDescent="0.2">
      <c r="A9" s="280" t="s">
        <v>2</v>
      </c>
      <c r="B9" s="281" t="s">
        <v>24</v>
      </c>
      <c r="C9" s="281"/>
      <c r="D9" s="282"/>
      <c r="E9" s="282"/>
      <c r="F9" s="283">
        <f>SUM(F10:F21)</f>
        <v>17.5</v>
      </c>
      <c r="G9" s="284">
        <f>SUM(G10:G21)</f>
        <v>42</v>
      </c>
      <c r="H9" s="285">
        <f>SUM(H10:H21)</f>
        <v>3</v>
      </c>
      <c r="I9" s="286">
        <f>SUM(I10:I21)</f>
        <v>3.5</v>
      </c>
      <c r="J9" s="287">
        <f>SUM(J10:J21)</f>
        <v>0</v>
      </c>
      <c r="K9" s="287"/>
      <c r="L9" s="287">
        <f>SUM(L10:L21)</f>
        <v>17</v>
      </c>
      <c r="M9" s="280">
        <f>SUM(M10:M21)</f>
        <v>3</v>
      </c>
      <c r="N9" s="286">
        <f>SUM(N10:N21)</f>
        <v>2.5</v>
      </c>
      <c r="O9" s="287">
        <f>SUM(O10:O21)</f>
        <v>0.5</v>
      </c>
      <c r="P9" s="287"/>
      <c r="Q9" s="287">
        <f>SUM(Q10:Q21)</f>
        <v>14</v>
      </c>
      <c r="R9" s="280">
        <f>SUM(R10:R21)</f>
        <v>1</v>
      </c>
      <c r="S9" s="286">
        <f>SUM(S10:S21)</f>
        <v>1.5</v>
      </c>
      <c r="T9" s="287">
        <f>SUM(T10:T21)</f>
        <v>0</v>
      </c>
      <c r="U9" s="287"/>
      <c r="V9" s="287">
        <f>SUM(V10:V21)</f>
        <v>5</v>
      </c>
      <c r="W9" s="280">
        <f>SUM(W10:W21)</f>
        <v>1</v>
      </c>
      <c r="X9" s="286">
        <f>SUM(X10:X21)</f>
        <v>1.5</v>
      </c>
      <c r="Y9" s="287">
        <f>SUM(Y10:Y21)</f>
        <v>0</v>
      </c>
      <c r="Z9" s="287"/>
      <c r="AA9" s="287">
        <f>SUM(AA10:AA21)</f>
        <v>6</v>
      </c>
      <c r="AB9" s="280">
        <f>SUM(AB10:AB21)</f>
        <v>0</v>
      </c>
      <c r="AC9" s="286">
        <f>SUM(AC10:AC21)</f>
        <v>0</v>
      </c>
      <c r="AD9" s="287">
        <f>SUM(AD10:AD21)</f>
        <v>0</v>
      </c>
      <c r="AE9" s="287"/>
      <c r="AF9" s="287">
        <f>SUM(AF10:AF21)</f>
        <v>0</v>
      </c>
      <c r="AG9" s="280">
        <f>SUM(AG10:AG21)</f>
        <v>0</v>
      </c>
      <c r="AH9" s="286">
        <f>SUM(AH10:AH21)</f>
        <v>0</v>
      </c>
      <c r="AI9" s="287">
        <f>SUM(AI10:AI21)</f>
        <v>0</v>
      </c>
      <c r="AJ9" s="287"/>
      <c r="AK9" s="287">
        <f>SUM(AK10:AK21)</f>
        <v>0</v>
      </c>
      <c r="AL9" s="280">
        <f>SUM(AL10:AL21)</f>
        <v>0</v>
      </c>
      <c r="AM9" s="286">
        <f>SUM(AM10:AM21)</f>
        <v>0</v>
      </c>
      <c r="AN9" s="287">
        <f>SUM(AN10:AN21)</f>
        <v>0</v>
      </c>
      <c r="AO9" s="287"/>
      <c r="AP9" s="287">
        <f>SUM(AP10:AP21)</f>
        <v>0</v>
      </c>
      <c r="AQ9" s="288" t="s">
        <v>2</v>
      </c>
      <c r="AR9" s="289" t="s">
        <v>2</v>
      </c>
      <c r="AS9" s="288" t="s">
        <v>2</v>
      </c>
      <c r="AT9" s="290" t="s">
        <v>2</v>
      </c>
      <c r="AU9" s="209"/>
      <c r="AV9" s="209"/>
    </row>
    <row r="10" spans="1:48" s="2" customFormat="1" ht="13.5" customHeight="1" x14ac:dyDescent="0.2">
      <c r="A10" s="52" t="s">
        <v>12</v>
      </c>
      <c r="B10" s="291" t="s">
        <v>25</v>
      </c>
      <c r="C10" s="292" t="s">
        <v>26</v>
      </c>
      <c r="D10" s="293" t="s">
        <v>296</v>
      </c>
      <c r="E10" s="55" t="s">
        <v>27</v>
      </c>
      <c r="F10" s="76">
        <f>SUM(H10:J10,M10:O10,R10:T10,W10:Y10,AB10:AD10,AG10:AI10,AL10:AN10)</f>
        <v>2</v>
      </c>
      <c r="G10" s="294">
        <f>SUM(L10,Q10,V10,AA10,AF10,AK10,AP10)</f>
        <v>6</v>
      </c>
      <c r="H10" s="58">
        <v>1</v>
      </c>
      <c r="I10" s="65">
        <v>1</v>
      </c>
      <c r="J10" s="295">
        <v>0</v>
      </c>
      <c r="K10" s="296" t="s">
        <v>28</v>
      </c>
      <c r="L10" s="297">
        <v>6</v>
      </c>
      <c r="M10" s="58" t="s">
        <v>2</v>
      </c>
      <c r="N10" s="65"/>
      <c r="O10" s="295"/>
      <c r="P10" s="296"/>
      <c r="Q10" s="297"/>
      <c r="R10" s="58" t="s">
        <v>2</v>
      </c>
      <c r="S10" s="65" t="s">
        <v>2</v>
      </c>
      <c r="T10" s="295" t="s">
        <v>2</v>
      </c>
      <c r="U10" s="296" t="s">
        <v>2</v>
      </c>
      <c r="V10" s="297" t="s">
        <v>2</v>
      </c>
      <c r="W10" s="65" t="s">
        <v>2</v>
      </c>
      <c r="X10" s="65" t="s">
        <v>2</v>
      </c>
      <c r="Y10" s="295" t="s">
        <v>2</v>
      </c>
      <c r="Z10" s="296" t="s">
        <v>2</v>
      </c>
      <c r="AA10" s="297" t="s">
        <v>2</v>
      </c>
      <c r="AB10" s="65" t="s">
        <v>2</v>
      </c>
      <c r="AC10" s="65" t="s">
        <v>2</v>
      </c>
      <c r="AD10" s="295" t="s">
        <v>2</v>
      </c>
      <c r="AE10" s="296" t="s">
        <v>2</v>
      </c>
      <c r="AF10" s="297" t="s">
        <v>2</v>
      </c>
      <c r="AG10" s="295" t="s">
        <v>2</v>
      </c>
      <c r="AH10" s="60" t="s">
        <v>2</v>
      </c>
      <c r="AI10" s="295" t="s">
        <v>2</v>
      </c>
      <c r="AJ10" s="296" t="s">
        <v>2</v>
      </c>
      <c r="AK10" s="297" t="s">
        <v>2</v>
      </c>
      <c r="AL10" s="65" t="s">
        <v>2</v>
      </c>
      <c r="AM10" s="65" t="s">
        <v>2</v>
      </c>
      <c r="AN10" s="295" t="s">
        <v>2</v>
      </c>
      <c r="AO10" s="296" t="s">
        <v>2</v>
      </c>
      <c r="AP10" s="297" t="s">
        <v>2</v>
      </c>
      <c r="AQ10" s="298" t="s">
        <v>2</v>
      </c>
      <c r="AR10" s="278" t="s">
        <v>2</v>
      </c>
      <c r="AS10" s="298" t="s">
        <v>2</v>
      </c>
      <c r="AT10" s="279" t="s">
        <v>2</v>
      </c>
      <c r="AU10" s="209"/>
      <c r="AV10" s="209"/>
    </row>
    <row r="11" spans="1:48" s="2" customFormat="1" ht="13.5" customHeight="1" x14ac:dyDescent="0.2">
      <c r="A11" s="52" t="s">
        <v>13</v>
      </c>
      <c r="B11" s="291" t="s">
        <v>29</v>
      </c>
      <c r="C11" s="292" t="s">
        <v>30</v>
      </c>
      <c r="D11" s="293" t="s">
        <v>31</v>
      </c>
      <c r="E11" s="55" t="s">
        <v>27</v>
      </c>
      <c r="F11" s="76">
        <f t="shared" ref="F11" si="0">SUM(H11:J11,M11:O11,R11:T11,W11:Y11,AB11:AD11,AG11:AI11,AL11:AN11)</f>
        <v>2.5</v>
      </c>
      <c r="G11" s="294">
        <f t="shared" ref="G11" si="1">SUM(L11,Q11,V11,AA11,AF11,AK11,AP11)</f>
        <v>6</v>
      </c>
      <c r="H11" s="64">
        <v>1</v>
      </c>
      <c r="I11" s="299">
        <v>1.5</v>
      </c>
      <c r="J11" s="59">
        <v>0</v>
      </c>
      <c r="K11" s="75" t="s">
        <v>32</v>
      </c>
      <c r="L11" s="62">
        <v>6</v>
      </c>
      <c r="M11" s="64" t="s">
        <v>2</v>
      </c>
      <c r="N11" s="64" t="s">
        <v>2</v>
      </c>
      <c r="O11" s="64" t="s">
        <v>2</v>
      </c>
      <c r="P11" s="64" t="s">
        <v>2</v>
      </c>
      <c r="Q11" s="300" t="s">
        <v>2</v>
      </c>
      <c r="R11" s="59" t="s">
        <v>2</v>
      </c>
      <c r="S11" s="61" t="s">
        <v>2</v>
      </c>
      <c r="T11" s="59" t="s">
        <v>2</v>
      </c>
      <c r="U11" s="75" t="s">
        <v>2</v>
      </c>
      <c r="V11" s="62" t="s">
        <v>2</v>
      </c>
      <c r="W11" s="64" t="s">
        <v>2</v>
      </c>
      <c r="X11" s="64" t="s">
        <v>2</v>
      </c>
      <c r="Y11" s="59" t="s">
        <v>2</v>
      </c>
      <c r="Z11" s="75" t="s">
        <v>2</v>
      </c>
      <c r="AA11" s="62" t="s">
        <v>2</v>
      </c>
      <c r="AB11" s="64" t="s">
        <v>2</v>
      </c>
      <c r="AC11" s="64" t="s">
        <v>2</v>
      </c>
      <c r="AD11" s="59" t="s">
        <v>2</v>
      </c>
      <c r="AE11" s="75" t="s">
        <v>2</v>
      </c>
      <c r="AF11" s="301" t="s">
        <v>2</v>
      </c>
      <c r="AG11" s="64" t="s">
        <v>2</v>
      </c>
      <c r="AH11" s="64" t="s">
        <v>2</v>
      </c>
      <c r="AI11" s="59" t="s">
        <v>2</v>
      </c>
      <c r="AJ11" s="75" t="s">
        <v>2</v>
      </c>
      <c r="AK11" s="62" t="s">
        <v>2</v>
      </c>
      <c r="AL11" s="64" t="s">
        <v>2</v>
      </c>
      <c r="AM11" s="64" t="s">
        <v>2</v>
      </c>
      <c r="AN11" s="59" t="s">
        <v>2</v>
      </c>
      <c r="AO11" s="75" t="s">
        <v>2</v>
      </c>
      <c r="AP11" s="62" t="s">
        <v>2</v>
      </c>
      <c r="AQ11" s="67" t="s">
        <v>2</v>
      </c>
      <c r="AR11" s="302" t="s">
        <v>2</v>
      </c>
      <c r="AS11" s="67" t="s">
        <v>2</v>
      </c>
      <c r="AT11" s="303" t="s">
        <v>2</v>
      </c>
      <c r="AU11" s="209"/>
      <c r="AV11" s="209"/>
    </row>
    <row r="12" spans="1:48" s="2" customFormat="1" ht="13.5" customHeight="1" x14ac:dyDescent="0.2">
      <c r="A12" s="304" t="s">
        <v>14</v>
      </c>
      <c r="B12" s="291" t="s">
        <v>33</v>
      </c>
      <c r="C12" s="292" t="s">
        <v>34</v>
      </c>
      <c r="D12" s="293" t="s">
        <v>35</v>
      </c>
      <c r="E12" s="305" t="s">
        <v>36</v>
      </c>
      <c r="F12" s="76">
        <f>SUM(H12:J12,M12:O12,R12:T12,W12:Y12,AB12:AD12,AG12:AI12,AL12:AN12)</f>
        <v>1.5</v>
      </c>
      <c r="G12" s="294">
        <f>SUM(L12,Q12,V12,AA12,AF12,AK12,AP12)</f>
        <v>5</v>
      </c>
      <c r="H12" s="64"/>
      <c r="I12" s="64"/>
      <c r="J12" s="306"/>
      <c r="K12" s="75"/>
      <c r="L12" s="62"/>
      <c r="M12" s="64">
        <v>1</v>
      </c>
      <c r="N12" s="64">
        <v>0</v>
      </c>
      <c r="O12" s="306">
        <v>0.5</v>
      </c>
      <c r="P12" s="75" t="s">
        <v>32</v>
      </c>
      <c r="Q12" s="62">
        <v>5</v>
      </c>
      <c r="R12" s="59" t="s">
        <v>2</v>
      </c>
      <c r="S12" s="61" t="s">
        <v>2</v>
      </c>
      <c r="T12" s="59" t="s">
        <v>2</v>
      </c>
      <c r="U12" s="75" t="s">
        <v>2</v>
      </c>
      <c r="V12" s="307" t="s">
        <v>2</v>
      </c>
      <c r="W12" s="64" t="s">
        <v>2</v>
      </c>
      <c r="X12" s="64" t="s">
        <v>2</v>
      </c>
      <c r="Y12" s="59" t="s">
        <v>2</v>
      </c>
      <c r="Z12" s="75" t="s">
        <v>2</v>
      </c>
      <c r="AA12" s="62" t="s">
        <v>2</v>
      </c>
      <c r="AB12" s="64" t="s">
        <v>2</v>
      </c>
      <c r="AC12" s="64" t="s">
        <v>2</v>
      </c>
      <c r="AD12" s="59" t="s">
        <v>2</v>
      </c>
      <c r="AE12" s="75" t="s">
        <v>2</v>
      </c>
      <c r="AF12" s="301" t="s">
        <v>2</v>
      </c>
      <c r="AG12" s="64" t="s">
        <v>2</v>
      </c>
      <c r="AH12" s="64" t="s">
        <v>2</v>
      </c>
      <c r="AI12" s="59" t="s">
        <v>2</v>
      </c>
      <c r="AJ12" s="75" t="s">
        <v>2</v>
      </c>
      <c r="AK12" s="62" t="s">
        <v>2</v>
      </c>
      <c r="AL12" s="64" t="s">
        <v>2</v>
      </c>
      <c r="AM12" s="64" t="s">
        <v>2</v>
      </c>
      <c r="AN12" s="59" t="s">
        <v>2</v>
      </c>
      <c r="AO12" s="75" t="s">
        <v>2</v>
      </c>
      <c r="AP12" s="62" t="s">
        <v>2</v>
      </c>
      <c r="AQ12" s="67" t="s">
        <v>2</v>
      </c>
      <c r="AR12" s="308" t="s">
        <v>2</v>
      </c>
      <c r="AS12" s="67" t="s">
        <v>2</v>
      </c>
      <c r="AT12" s="309" t="s">
        <v>2</v>
      </c>
      <c r="AU12" s="209"/>
      <c r="AV12" s="209"/>
    </row>
    <row r="13" spans="1:48" s="2" customFormat="1" ht="13.5" customHeight="1" x14ac:dyDescent="0.2">
      <c r="A13" s="304" t="s">
        <v>15</v>
      </c>
      <c r="B13" s="291" t="s">
        <v>37</v>
      </c>
      <c r="C13" s="292" t="s">
        <v>38</v>
      </c>
      <c r="D13" s="293" t="s">
        <v>39</v>
      </c>
      <c r="E13" s="310" t="s">
        <v>27</v>
      </c>
      <c r="F13" s="76">
        <f t="shared" ref="F13:F21" si="2">SUM(H13:J13,M13:O13,R13:T13,W13:Y13,AB13:AD13,AG13:AI13,AL13:AN13)</f>
        <v>2</v>
      </c>
      <c r="G13" s="294">
        <f t="shared" ref="G13:G21" si="3">SUM(L13,Q13,V13,AA13,AF13,AK13,AP13)</f>
        <v>4</v>
      </c>
      <c r="H13" s="77" t="s">
        <v>2</v>
      </c>
      <c r="I13" s="77" t="s">
        <v>2</v>
      </c>
      <c r="J13" s="71" t="s">
        <v>2</v>
      </c>
      <c r="K13" s="70" t="s">
        <v>2</v>
      </c>
      <c r="L13" s="78" t="s">
        <v>2</v>
      </c>
      <c r="M13" s="77">
        <v>1</v>
      </c>
      <c r="N13" s="77">
        <v>1</v>
      </c>
      <c r="O13" s="71">
        <v>0</v>
      </c>
      <c r="P13" s="70" t="s">
        <v>32</v>
      </c>
      <c r="Q13" s="78">
        <v>4</v>
      </c>
      <c r="R13" s="56" t="s">
        <v>2</v>
      </c>
      <c r="S13" s="64" t="s">
        <v>2</v>
      </c>
      <c r="T13" s="59" t="s">
        <v>2</v>
      </c>
      <c r="U13" s="75" t="s">
        <v>2</v>
      </c>
      <c r="V13" s="62" t="s">
        <v>2</v>
      </c>
      <c r="W13" s="64" t="s">
        <v>2</v>
      </c>
      <c r="X13" s="64" t="s">
        <v>2</v>
      </c>
      <c r="Y13" s="59" t="s">
        <v>2</v>
      </c>
      <c r="Z13" s="75" t="s">
        <v>2</v>
      </c>
      <c r="AA13" s="62" t="s">
        <v>2</v>
      </c>
      <c r="AB13" s="64" t="s">
        <v>2</v>
      </c>
      <c r="AC13" s="64" t="s">
        <v>2</v>
      </c>
      <c r="AD13" s="59" t="s">
        <v>2</v>
      </c>
      <c r="AE13" s="75" t="s">
        <v>2</v>
      </c>
      <c r="AF13" s="62" t="s">
        <v>2</v>
      </c>
      <c r="AG13" s="64" t="s">
        <v>2</v>
      </c>
      <c r="AH13" s="64" t="s">
        <v>2</v>
      </c>
      <c r="AI13" s="59" t="s">
        <v>2</v>
      </c>
      <c r="AJ13" s="75" t="s">
        <v>2</v>
      </c>
      <c r="AK13" s="62" t="s">
        <v>2</v>
      </c>
      <c r="AL13" s="64" t="s">
        <v>2</v>
      </c>
      <c r="AM13" s="64" t="s">
        <v>2</v>
      </c>
      <c r="AN13" s="59" t="s">
        <v>2</v>
      </c>
      <c r="AO13" s="75" t="s">
        <v>2</v>
      </c>
      <c r="AP13" s="62" t="s">
        <v>2</v>
      </c>
      <c r="AQ13" s="277" t="str">
        <f>A10</f>
        <v>1.</v>
      </c>
      <c r="AR13" s="277" t="str">
        <f>B10</f>
        <v>NMXMA1HBEF</v>
      </c>
      <c r="AS13" s="277"/>
      <c r="AT13" s="303"/>
      <c r="AU13" s="209"/>
      <c r="AV13" s="209"/>
    </row>
    <row r="14" spans="1:48" s="2" customFormat="1" ht="13.5" customHeight="1" x14ac:dyDescent="0.2">
      <c r="A14" s="304" t="s">
        <v>16</v>
      </c>
      <c r="B14" s="291" t="s">
        <v>40</v>
      </c>
      <c r="C14" s="292" t="s">
        <v>41</v>
      </c>
      <c r="D14" s="293" t="s">
        <v>31</v>
      </c>
      <c r="E14" s="55" t="s">
        <v>27</v>
      </c>
      <c r="F14" s="76">
        <f>SUM(H14:J14,M14:O14,R14:T14,W14:Y14,AB14:AD14,AG14:AI14,AL14:AN14)</f>
        <v>2</v>
      </c>
      <c r="G14" s="294">
        <f>SUM(L14,Q14,V14,AA14,AF14,AK14,AP14)</f>
        <v>4</v>
      </c>
      <c r="H14" s="64" t="s">
        <v>2</v>
      </c>
      <c r="I14" s="64" t="s">
        <v>2</v>
      </c>
      <c r="J14" s="59" t="s">
        <v>2</v>
      </c>
      <c r="K14" s="75" t="s">
        <v>2</v>
      </c>
      <c r="L14" s="62" t="s">
        <v>2</v>
      </c>
      <c r="M14" s="77">
        <v>1</v>
      </c>
      <c r="N14" s="77">
        <v>1</v>
      </c>
      <c r="O14" s="71">
        <v>0</v>
      </c>
      <c r="P14" s="70" t="s">
        <v>32</v>
      </c>
      <c r="Q14" s="311">
        <v>4</v>
      </c>
      <c r="R14" s="59" t="s">
        <v>2</v>
      </c>
      <c r="S14" s="61" t="s">
        <v>2</v>
      </c>
      <c r="T14" s="59" t="s">
        <v>2</v>
      </c>
      <c r="U14" s="75" t="s">
        <v>2</v>
      </c>
      <c r="V14" s="62" t="s">
        <v>2</v>
      </c>
      <c r="W14" s="64" t="s">
        <v>2</v>
      </c>
      <c r="X14" s="64" t="s">
        <v>2</v>
      </c>
      <c r="Y14" s="59" t="s">
        <v>2</v>
      </c>
      <c r="Z14" s="75" t="s">
        <v>2</v>
      </c>
      <c r="AA14" s="62" t="s">
        <v>2</v>
      </c>
      <c r="AB14" s="64" t="s">
        <v>2</v>
      </c>
      <c r="AC14" s="64" t="s">
        <v>2</v>
      </c>
      <c r="AD14" s="59" t="s">
        <v>2</v>
      </c>
      <c r="AE14" s="75" t="s">
        <v>2</v>
      </c>
      <c r="AF14" s="62" t="s">
        <v>2</v>
      </c>
      <c r="AG14" s="64" t="s">
        <v>2</v>
      </c>
      <c r="AH14" s="64" t="s">
        <v>2</v>
      </c>
      <c r="AI14" s="59" t="s">
        <v>2</v>
      </c>
      <c r="AJ14" s="75" t="s">
        <v>2</v>
      </c>
      <c r="AK14" s="62" t="s">
        <v>2</v>
      </c>
      <c r="AL14" s="64" t="s">
        <v>2</v>
      </c>
      <c r="AM14" s="64" t="s">
        <v>2</v>
      </c>
      <c r="AN14" s="59" t="s">
        <v>2</v>
      </c>
      <c r="AO14" s="75" t="s">
        <v>2</v>
      </c>
      <c r="AP14" s="62" t="s">
        <v>2</v>
      </c>
      <c r="AQ14" s="67" t="str">
        <f>A11</f>
        <v>2.</v>
      </c>
      <c r="AR14" s="67" t="str">
        <f>B11</f>
        <v>NMXIMAHBEF</v>
      </c>
      <c r="AS14" s="67"/>
      <c r="AT14" s="303"/>
      <c r="AU14" s="209"/>
      <c r="AV14" s="209"/>
    </row>
    <row r="15" spans="1:48" s="2" customFormat="1" ht="13.5" customHeight="1" x14ac:dyDescent="0.2">
      <c r="A15" s="304" t="s">
        <v>17</v>
      </c>
      <c r="B15" s="291" t="s">
        <v>42</v>
      </c>
      <c r="C15" s="292" t="s">
        <v>43</v>
      </c>
      <c r="D15" s="293" t="s">
        <v>39</v>
      </c>
      <c r="E15" s="310" t="s">
        <v>27</v>
      </c>
      <c r="F15" s="76">
        <f t="shared" si="2"/>
        <v>2</v>
      </c>
      <c r="G15" s="294">
        <f t="shared" si="3"/>
        <v>4</v>
      </c>
      <c r="H15" s="64" t="s">
        <v>2</v>
      </c>
      <c r="I15" s="64" t="s">
        <v>2</v>
      </c>
      <c r="J15" s="59" t="s">
        <v>2</v>
      </c>
      <c r="K15" s="75" t="s">
        <v>2</v>
      </c>
      <c r="L15" s="62" t="s">
        <v>2</v>
      </c>
      <c r="M15" s="64"/>
      <c r="N15" s="64"/>
      <c r="O15" s="59"/>
      <c r="P15" s="75"/>
      <c r="Q15" s="62"/>
      <c r="R15" s="56">
        <v>1</v>
      </c>
      <c r="S15" s="64">
        <v>1</v>
      </c>
      <c r="T15" s="59">
        <v>0</v>
      </c>
      <c r="U15" s="75" t="s">
        <v>32</v>
      </c>
      <c r="V15" s="62">
        <v>4</v>
      </c>
      <c r="W15" s="64" t="s">
        <v>2</v>
      </c>
      <c r="X15" s="64" t="s">
        <v>2</v>
      </c>
      <c r="Y15" s="59" t="s">
        <v>2</v>
      </c>
      <c r="Z15" s="75" t="s">
        <v>2</v>
      </c>
      <c r="AA15" s="62" t="s">
        <v>2</v>
      </c>
      <c r="AB15" s="64" t="s">
        <v>2</v>
      </c>
      <c r="AC15" s="64" t="s">
        <v>2</v>
      </c>
      <c r="AD15" s="59" t="s">
        <v>2</v>
      </c>
      <c r="AE15" s="75" t="s">
        <v>2</v>
      </c>
      <c r="AF15" s="62" t="s">
        <v>2</v>
      </c>
      <c r="AG15" s="64" t="s">
        <v>2</v>
      </c>
      <c r="AH15" s="64" t="s">
        <v>2</v>
      </c>
      <c r="AI15" s="59" t="s">
        <v>2</v>
      </c>
      <c r="AJ15" s="75" t="s">
        <v>2</v>
      </c>
      <c r="AK15" s="62" t="s">
        <v>2</v>
      </c>
      <c r="AL15" s="64" t="s">
        <v>2</v>
      </c>
      <c r="AM15" s="64" t="s">
        <v>2</v>
      </c>
      <c r="AN15" s="59" t="s">
        <v>2</v>
      </c>
      <c r="AO15" s="75" t="s">
        <v>2</v>
      </c>
      <c r="AP15" s="62" t="s">
        <v>2</v>
      </c>
      <c r="AQ15" s="67" t="str">
        <f>A13</f>
        <v>4.</v>
      </c>
      <c r="AR15" s="67" t="str">
        <f>B13</f>
        <v>NMXAN1HBEF</v>
      </c>
      <c r="AS15" s="67"/>
      <c r="AT15" s="303"/>
      <c r="AU15" s="209"/>
      <c r="AV15" s="209"/>
    </row>
    <row r="16" spans="1:48" s="2" customFormat="1" ht="13.5" customHeight="1" x14ac:dyDescent="0.2">
      <c r="A16" s="304" t="s">
        <v>18</v>
      </c>
      <c r="B16" s="291" t="s">
        <v>44</v>
      </c>
      <c r="C16" s="292" t="s">
        <v>45</v>
      </c>
      <c r="D16" s="293" t="s">
        <v>35</v>
      </c>
      <c r="E16" s="310" t="s">
        <v>36</v>
      </c>
      <c r="F16" s="76">
        <f t="shared" si="2"/>
        <v>1.5</v>
      </c>
      <c r="G16" s="294">
        <f t="shared" si="3"/>
        <v>4</v>
      </c>
      <c r="H16" s="64">
        <v>1</v>
      </c>
      <c r="I16" s="64">
        <v>0.5</v>
      </c>
      <c r="J16" s="59">
        <v>0</v>
      </c>
      <c r="K16" s="75" t="s">
        <v>32</v>
      </c>
      <c r="L16" s="62">
        <v>4</v>
      </c>
      <c r="M16" s="64"/>
      <c r="N16" s="64"/>
      <c r="O16" s="59"/>
      <c r="P16" s="75"/>
      <c r="Q16" s="62"/>
      <c r="R16" s="64"/>
      <c r="S16" s="64"/>
      <c r="T16" s="59"/>
      <c r="U16" s="75"/>
      <c r="V16" s="62"/>
      <c r="W16" s="64" t="s">
        <v>2</v>
      </c>
      <c r="X16" s="64" t="s">
        <v>2</v>
      </c>
      <c r="Y16" s="59" t="s">
        <v>2</v>
      </c>
      <c r="Z16" s="75" t="s">
        <v>2</v>
      </c>
      <c r="AA16" s="62" t="s">
        <v>2</v>
      </c>
      <c r="AB16" s="64" t="s">
        <v>2</v>
      </c>
      <c r="AC16" s="64" t="s">
        <v>2</v>
      </c>
      <c r="AD16" s="59" t="s">
        <v>2</v>
      </c>
      <c r="AE16" s="75" t="s">
        <v>2</v>
      </c>
      <c r="AF16" s="62" t="s">
        <v>2</v>
      </c>
      <c r="AG16" s="64" t="s">
        <v>2</v>
      </c>
      <c r="AH16" s="64" t="s">
        <v>2</v>
      </c>
      <c r="AI16" s="59" t="s">
        <v>2</v>
      </c>
      <c r="AJ16" s="75" t="s">
        <v>2</v>
      </c>
      <c r="AK16" s="62" t="s">
        <v>2</v>
      </c>
      <c r="AL16" s="64" t="s">
        <v>2</v>
      </c>
      <c r="AM16" s="64" t="s">
        <v>2</v>
      </c>
      <c r="AN16" s="59" t="s">
        <v>2</v>
      </c>
      <c r="AO16" s="75" t="s">
        <v>2</v>
      </c>
      <c r="AP16" s="62" t="s">
        <v>2</v>
      </c>
      <c r="AQ16" s="67" t="str">
        <f>A13</f>
        <v>4.</v>
      </c>
      <c r="AR16" s="67" t="str">
        <f>B13</f>
        <v>NMXAN1HBEF</v>
      </c>
      <c r="AS16" s="67"/>
      <c r="AT16" s="303"/>
      <c r="AU16" s="209"/>
      <c r="AV16" s="209"/>
    </row>
    <row r="17" spans="1:48" s="2" customFormat="1" ht="13.5" customHeight="1" x14ac:dyDescent="0.2">
      <c r="A17" s="304" t="s">
        <v>46</v>
      </c>
      <c r="B17" s="291" t="s">
        <v>47</v>
      </c>
      <c r="C17" s="292" t="s">
        <v>48</v>
      </c>
      <c r="D17" s="293" t="s">
        <v>49</v>
      </c>
      <c r="E17" s="310" t="s">
        <v>27</v>
      </c>
      <c r="F17" s="76">
        <f t="shared" si="2"/>
        <v>2</v>
      </c>
      <c r="G17" s="294">
        <f t="shared" si="3"/>
        <v>5</v>
      </c>
      <c r="H17" s="64" t="s">
        <v>2</v>
      </c>
      <c r="I17" s="64" t="s">
        <v>2</v>
      </c>
      <c r="J17" s="59" t="s">
        <v>2</v>
      </c>
      <c r="K17" s="75" t="s">
        <v>2</v>
      </c>
      <c r="L17" s="62" t="s">
        <v>2</v>
      </c>
      <c r="M17" s="64" t="s">
        <v>2</v>
      </c>
      <c r="N17" s="64" t="s">
        <v>2</v>
      </c>
      <c r="O17" s="64" t="s">
        <v>2</v>
      </c>
      <c r="P17" s="64" t="s">
        <v>2</v>
      </c>
      <c r="Q17" s="312" t="s">
        <v>2</v>
      </c>
      <c r="R17" s="59" t="s">
        <v>2</v>
      </c>
      <c r="S17" s="61" t="s">
        <v>2</v>
      </c>
      <c r="T17" s="64" t="s">
        <v>2</v>
      </c>
      <c r="U17" s="64" t="s">
        <v>2</v>
      </c>
      <c r="V17" s="300" t="s">
        <v>2</v>
      </c>
      <c r="W17" s="64">
        <v>1</v>
      </c>
      <c r="X17" s="64">
        <v>1</v>
      </c>
      <c r="Y17" s="59">
        <v>0</v>
      </c>
      <c r="Z17" s="75" t="s">
        <v>32</v>
      </c>
      <c r="AA17" s="62">
        <v>5</v>
      </c>
      <c r="AB17" s="64" t="s">
        <v>2</v>
      </c>
      <c r="AC17" s="64" t="s">
        <v>2</v>
      </c>
      <c r="AD17" s="59" t="s">
        <v>2</v>
      </c>
      <c r="AE17" s="75" t="s">
        <v>2</v>
      </c>
      <c r="AF17" s="301" t="s">
        <v>2</v>
      </c>
      <c r="AG17" s="64" t="s">
        <v>2</v>
      </c>
      <c r="AH17" s="64" t="s">
        <v>2</v>
      </c>
      <c r="AI17" s="59" t="s">
        <v>2</v>
      </c>
      <c r="AJ17" s="75" t="s">
        <v>2</v>
      </c>
      <c r="AK17" s="62" t="s">
        <v>2</v>
      </c>
      <c r="AL17" s="64" t="s">
        <v>2</v>
      </c>
      <c r="AM17" s="64" t="s">
        <v>2</v>
      </c>
      <c r="AN17" s="59" t="s">
        <v>2</v>
      </c>
      <c r="AO17" s="75" t="s">
        <v>2</v>
      </c>
      <c r="AP17" s="62" t="s">
        <v>2</v>
      </c>
      <c r="AQ17" s="67" t="str">
        <f>A15</f>
        <v>6.</v>
      </c>
      <c r="AR17" s="67" t="str">
        <f>B15</f>
        <v>NMXAN2HBEF</v>
      </c>
      <c r="AS17" s="67"/>
      <c r="AT17" s="303"/>
      <c r="AU17" s="209"/>
      <c r="AV17" s="209"/>
    </row>
    <row r="18" spans="1:48" s="2" customFormat="1" ht="13.5" customHeight="1" x14ac:dyDescent="0.2">
      <c r="A18" s="304" t="s">
        <v>50</v>
      </c>
      <c r="B18" s="291" t="s">
        <v>288</v>
      </c>
      <c r="C18" s="292" t="s">
        <v>292</v>
      </c>
      <c r="D18" s="293" t="s">
        <v>297</v>
      </c>
      <c r="E18" s="310" t="s">
        <v>298</v>
      </c>
      <c r="F18" s="76">
        <f t="shared" si="2"/>
        <v>0.5</v>
      </c>
      <c r="G18" s="294">
        <f t="shared" si="3"/>
        <v>1</v>
      </c>
      <c r="H18" s="64">
        <v>0</v>
      </c>
      <c r="I18" s="64">
        <v>0.5</v>
      </c>
      <c r="J18" s="59">
        <v>0</v>
      </c>
      <c r="K18" s="75" t="s">
        <v>51</v>
      </c>
      <c r="L18" s="62">
        <v>1</v>
      </c>
      <c r="M18" s="64" t="s">
        <v>2</v>
      </c>
      <c r="N18" s="64" t="s">
        <v>2</v>
      </c>
      <c r="O18" s="59" t="s">
        <v>2</v>
      </c>
      <c r="P18" s="75" t="s">
        <v>2</v>
      </c>
      <c r="Q18" s="307" t="s">
        <v>2</v>
      </c>
      <c r="R18" s="59" t="s">
        <v>2</v>
      </c>
      <c r="S18" s="61" t="s">
        <v>2</v>
      </c>
      <c r="T18" s="59" t="s">
        <v>2</v>
      </c>
      <c r="U18" s="75" t="s">
        <v>2</v>
      </c>
      <c r="V18" s="62" t="s">
        <v>2</v>
      </c>
      <c r="W18" s="64" t="s">
        <v>2</v>
      </c>
      <c r="X18" s="64" t="s">
        <v>2</v>
      </c>
      <c r="Y18" s="59" t="s">
        <v>2</v>
      </c>
      <c r="Z18" s="75" t="s">
        <v>2</v>
      </c>
      <c r="AA18" s="62" t="s">
        <v>2</v>
      </c>
      <c r="AB18" s="64" t="s">
        <v>2</v>
      </c>
      <c r="AC18" s="64" t="s">
        <v>2</v>
      </c>
      <c r="AD18" s="59" t="s">
        <v>2</v>
      </c>
      <c r="AE18" s="75" t="s">
        <v>2</v>
      </c>
      <c r="AF18" s="301" t="s">
        <v>2</v>
      </c>
      <c r="AG18" s="64" t="s">
        <v>2</v>
      </c>
      <c r="AH18" s="64" t="s">
        <v>2</v>
      </c>
      <c r="AI18" s="59" t="s">
        <v>2</v>
      </c>
      <c r="AJ18" s="75" t="s">
        <v>2</v>
      </c>
      <c r="AK18" s="62" t="s">
        <v>2</v>
      </c>
      <c r="AL18" s="64" t="s">
        <v>2</v>
      </c>
      <c r="AM18" s="64" t="s">
        <v>2</v>
      </c>
      <c r="AN18" s="59" t="s">
        <v>2</v>
      </c>
      <c r="AO18" s="75" t="s">
        <v>2</v>
      </c>
      <c r="AP18" s="62" t="s">
        <v>2</v>
      </c>
      <c r="AQ18" s="67" t="s">
        <v>2</v>
      </c>
      <c r="AR18" s="302" t="s">
        <v>2</v>
      </c>
      <c r="AS18" s="67" t="s">
        <v>2</v>
      </c>
      <c r="AT18" s="303" t="s">
        <v>2</v>
      </c>
      <c r="AU18" s="209"/>
      <c r="AV18" s="209"/>
    </row>
    <row r="19" spans="1:48" s="2" customFormat="1" ht="13.5" customHeight="1" x14ac:dyDescent="0.2">
      <c r="A19" s="304" t="s">
        <v>52</v>
      </c>
      <c r="B19" s="291" t="s">
        <v>289</v>
      </c>
      <c r="C19" s="292" t="s">
        <v>293</v>
      </c>
      <c r="D19" s="293" t="s">
        <v>297</v>
      </c>
      <c r="E19" s="310" t="s">
        <v>298</v>
      </c>
      <c r="F19" s="76">
        <f t="shared" si="2"/>
        <v>0.5</v>
      </c>
      <c r="G19" s="294">
        <f t="shared" si="3"/>
        <v>1</v>
      </c>
      <c r="H19" s="64" t="s">
        <v>2</v>
      </c>
      <c r="I19" s="64" t="s">
        <v>2</v>
      </c>
      <c r="J19" s="59" t="s">
        <v>2</v>
      </c>
      <c r="K19" s="75" t="s">
        <v>2</v>
      </c>
      <c r="L19" s="62" t="s">
        <v>2</v>
      </c>
      <c r="M19" s="64">
        <v>0</v>
      </c>
      <c r="N19" s="64">
        <v>0.5</v>
      </c>
      <c r="O19" s="59">
        <v>0</v>
      </c>
      <c r="P19" s="75" t="s">
        <v>51</v>
      </c>
      <c r="Q19" s="62">
        <v>1</v>
      </c>
      <c r="R19" s="59" t="s">
        <v>2</v>
      </c>
      <c r="S19" s="61" t="s">
        <v>2</v>
      </c>
      <c r="T19" s="59" t="s">
        <v>2</v>
      </c>
      <c r="U19" s="75" t="s">
        <v>2</v>
      </c>
      <c r="V19" s="62" t="s">
        <v>2</v>
      </c>
      <c r="W19" s="64" t="s">
        <v>2</v>
      </c>
      <c r="X19" s="64" t="s">
        <v>2</v>
      </c>
      <c r="Y19" s="59" t="s">
        <v>2</v>
      </c>
      <c r="Z19" s="75" t="s">
        <v>2</v>
      </c>
      <c r="AA19" s="62" t="s">
        <v>2</v>
      </c>
      <c r="AB19" s="64" t="s">
        <v>2</v>
      </c>
      <c r="AC19" s="64" t="s">
        <v>2</v>
      </c>
      <c r="AD19" s="59" t="s">
        <v>2</v>
      </c>
      <c r="AE19" s="75" t="s">
        <v>2</v>
      </c>
      <c r="AF19" s="301" t="s">
        <v>2</v>
      </c>
      <c r="AG19" s="64" t="s">
        <v>2</v>
      </c>
      <c r="AH19" s="64" t="s">
        <v>2</v>
      </c>
      <c r="AI19" s="59" t="s">
        <v>2</v>
      </c>
      <c r="AJ19" s="75" t="s">
        <v>2</v>
      </c>
      <c r="AK19" s="62" t="s">
        <v>2</v>
      </c>
      <c r="AL19" s="64" t="s">
        <v>2</v>
      </c>
      <c r="AM19" s="64" t="s">
        <v>2</v>
      </c>
      <c r="AN19" s="59" t="s">
        <v>2</v>
      </c>
      <c r="AO19" s="75" t="s">
        <v>2</v>
      </c>
      <c r="AP19" s="62" t="s">
        <v>2</v>
      </c>
      <c r="AQ19" s="67" t="s">
        <v>2</v>
      </c>
      <c r="AR19" s="302" t="s">
        <v>2</v>
      </c>
      <c r="AS19" s="67" t="s">
        <v>2</v>
      </c>
      <c r="AT19" s="303" t="s">
        <v>2</v>
      </c>
      <c r="AU19" s="209"/>
      <c r="AV19" s="209"/>
    </row>
    <row r="20" spans="1:48" s="2" customFormat="1" ht="13.5" customHeight="1" x14ac:dyDescent="0.2">
      <c r="A20" s="304" t="s">
        <v>53</v>
      </c>
      <c r="B20" s="291" t="s">
        <v>290</v>
      </c>
      <c r="C20" s="292" t="s">
        <v>294</v>
      </c>
      <c r="D20" s="293" t="s">
        <v>297</v>
      </c>
      <c r="E20" s="310" t="s">
        <v>298</v>
      </c>
      <c r="F20" s="76">
        <f t="shared" si="2"/>
        <v>0.5</v>
      </c>
      <c r="G20" s="294">
        <f t="shared" si="3"/>
        <v>1</v>
      </c>
      <c r="H20" s="64" t="s">
        <v>2</v>
      </c>
      <c r="I20" s="64" t="s">
        <v>2</v>
      </c>
      <c r="J20" s="59" t="s">
        <v>2</v>
      </c>
      <c r="K20" s="75" t="s">
        <v>2</v>
      </c>
      <c r="L20" s="62" t="s">
        <v>2</v>
      </c>
      <c r="M20" s="64" t="s">
        <v>2</v>
      </c>
      <c r="N20" s="64" t="s">
        <v>2</v>
      </c>
      <c r="O20" s="59" t="s">
        <v>2</v>
      </c>
      <c r="P20" s="75" t="s">
        <v>2</v>
      </c>
      <c r="Q20" s="62" t="s">
        <v>2</v>
      </c>
      <c r="R20" s="64">
        <v>0</v>
      </c>
      <c r="S20" s="64">
        <v>0.5</v>
      </c>
      <c r="T20" s="59">
        <v>0</v>
      </c>
      <c r="U20" s="75" t="s">
        <v>51</v>
      </c>
      <c r="V20" s="62">
        <v>1</v>
      </c>
      <c r="W20" s="64" t="s">
        <v>2</v>
      </c>
      <c r="X20" s="64" t="s">
        <v>2</v>
      </c>
      <c r="Y20" s="59" t="s">
        <v>2</v>
      </c>
      <c r="Z20" s="75" t="s">
        <v>2</v>
      </c>
      <c r="AA20" s="62" t="s">
        <v>2</v>
      </c>
      <c r="AB20" s="64" t="s">
        <v>2</v>
      </c>
      <c r="AC20" s="64" t="s">
        <v>2</v>
      </c>
      <c r="AD20" s="59" t="s">
        <v>2</v>
      </c>
      <c r="AE20" s="75" t="s">
        <v>2</v>
      </c>
      <c r="AF20" s="301" t="s">
        <v>2</v>
      </c>
      <c r="AG20" s="64" t="s">
        <v>2</v>
      </c>
      <c r="AH20" s="64" t="s">
        <v>2</v>
      </c>
      <c r="AI20" s="59" t="s">
        <v>2</v>
      </c>
      <c r="AJ20" s="75" t="s">
        <v>2</v>
      </c>
      <c r="AK20" s="62" t="s">
        <v>2</v>
      </c>
      <c r="AL20" s="64" t="s">
        <v>2</v>
      </c>
      <c r="AM20" s="64" t="s">
        <v>2</v>
      </c>
      <c r="AN20" s="59" t="s">
        <v>2</v>
      </c>
      <c r="AO20" s="75" t="s">
        <v>2</v>
      </c>
      <c r="AP20" s="62" t="s">
        <v>2</v>
      </c>
      <c r="AQ20" s="67" t="s">
        <v>2</v>
      </c>
      <c r="AR20" s="302" t="s">
        <v>2</v>
      </c>
      <c r="AS20" s="67" t="s">
        <v>2</v>
      </c>
      <c r="AT20" s="303" t="s">
        <v>2</v>
      </c>
      <c r="AU20" s="209"/>
      <c r="AV20" s="209"/>
    </row>
    <row r="21" spans="1:48" s="2" customFormat="1" ht="13.5" customHeight="1" x14ac:dyDescent="0.2">
      <c r="A21" s="52" t="s">
        <v>54</v>
      </c>
      <c r="B21" s="291" t="s">
        <v>291</v>
      </c>
      <c r="C21" s="292" t="s">
        <v>295</v>
      </c>
      <c r="D21" s="293" t="s">
        <v>297</v>
      </c>
      <c r="E21" s="310" t="s">
        <v>298</v>
      </c>
      <c r="F21" s="76">
        <f t="shared" si="2"/>
        <v>0.5</v>
      </c>
      <c r="G21" s="294">
        <f t="shared" si="3"/>
        <v>1</v>
      </c>
      <c r="H21" s="64" t="s">
        <v>2</v>
      </c>
      <c r="I21" s="64" t="s">
        <v>2</v>
      </c>
      <c r="J21" s="59" t="s">
        <v>2</v>
      </c>
      <c r="K21" s="75" t="s">
        <v>2</v>
      </c>
      <c r="L21" s="62" t="s">
        <v>2</v>
      </c>
      <c r="M21" s="64" t="s">
        <v>2</v>
      </c>
      <c r="N21" s="64" t="s">
        <v>2</v>
      </c>
      <c r="O21" s="59" t="s">
        <v>2</v>
      </c>
      <c r="P21" s="75" t="s">
        <v>2</v>
      </c>
      <c r="Q21" s="62" t="s">
        <v>2</v>
      </c>
      <c r="R21" s="59" t="s">
        <v>2</v>
      </c>
      <c r="S21" s="61" t="s">
        <v>2</v>
      </c>
      <c r="T21" s="59" t="s">
        <v>2</v>
      </c>
      <c r="U21" s="75" t="s">
        <v>2</v>
      </c>
      <c r="V21" s="62" t="s">
        <v>2</v>
      </c>
      <c r="W21" s="64">
        <v>0</v>
      </c>
      <c r="X21" s="64">
        <v>0.5</v>
      </c>
      <c r="Y21" s="59">
        <v>0</v>
      </c>
      <c r="Z21" s="75" t="s">
        <v>51</v>
      </c>
      <c r="AA21" s="62">
        <v>1</v>
      </c>
      <c r="AB21" s="64" t="s">
        <v>2</v>
      </c>
      <c r="AC21" s="64" t="s">
        <v>2</v>
      </c>
      <c r="AD21" s="59" t="s">
        <v>2</v>
      </c>
      <c r="AE21" s="75" t="s">
        <v>2</v>
      </c>
      <c r="AF21" s="301" t="s">
        <v>2</v>
      </c>
      <c r="AG21" s="64" t="s">
        <v>2</v>
      </c>
      <c r="AH21" s="64" t="s">
        <v>2</v>
      </c>
      <c r="AI21" s="59" t="s">
        <v>2</v>
      </c>
      <c r="AJ21" s="75" t="s">
        <v>2</v>
      </c>
      <c r="AK21" s="62" t="s">
        <v>2</v>
      </c>
      <c r="AL21" s="64" t="s">
        <v>2</v>
      </c>
      <c r="AM21" s="64" t="s">
        <v>2</v>
      </c>
      <c r="AN21" s="59" t="s">
        <v>2</v>
      </c>
      <c r="AO21" s="75" t="s">
        <v>2</v>
      </c>
      <c r="AP21" s="62" t="s">
        <v>2</v>
      </c>
      <c r="AQ21" s="67" t="s">
        <v>2</v>
      </c>
      <c r="AR21" s="302" t="s">
        <v>2</v>
      </c>
      <c r="AS21" s="67" t="s">
        <v>2</v>
      </c>
      <c r="AT21" s="303" t="s">
        <v>2</v>
      </c>
      <c r="AU21" s="209"/>
      <c r="AV21" s="209"/>
    </row>
    <row r="22" spans="1:48" s="2" customFormat="1" ht="13.5" customHeight="1" x14ac:dyDescent="0.2">
      <c r="A22" s="280" t="s">
        <v>2</v>
      </c>
      <c r="B22" s="281" t="s">
        <v>55</v>
      </c>
      <c r="C22" s="281"/>
      <c r="D22" s="282"/>
      <c r="E22" s="282"/>
      <c r="F22" s="283">
        <f>SUM(F23:F26)</f>
        <v>6</v>
      </c>
      <c r="G22" s="284">
        <f>SUM(G23:G26)</f>
        <v>19</v>
      </c>
      <c r="H22" s="285">
        <f>SUM(H23:H26)</f>
        <v>1</v>
      </c>
      <c r="I22" s="286">
        <f>SUM(I23:I26)</f>
        <v>0.5</v>
      </c>
      <c r="J22" s="287">
        <f>SUM(J23:J26)</f>
        <v>0</v>
      </c>
      <c r="K22" s="287"/>
      <c r="L22" s="287">
        <f>SUM(L23:L26)</f>
        <v>6</v>
      </c>
      <c r="M22" s="280">
        <f>SUM(M23:M26)</f>
        <v>1</v>
      </c>
      <c r="N22" s="286">
        <f>SUM(N23:N26)</f>
        <v>0.5</v>
      </c>
      <c r="O22" s="287">
        <f>SUM(O23:O26)</f>
        <v>0</v>
      </c>
      <c r="P22" s="287"/>
      <c r="Q22" s="287">
        <f>SUM(Q23:Q26)</f>
        <v>5</v>
      </c>
      <c r="R22" s="280">
        <f>SUM(R23:R26)</f>
        <v>0</v>
      </c>
      <c r="S22" s="286">
        <f>SUM(S23:S26)</f>
        <v>1</v>
      </c>
      <c r="T22" s="287">
        <f>SUM(T23:T26)</f>
        <v>0</v>
      </c>
      <c r="U22" s="287"/>
      <c r="V22" s="287">
        <f>SUM(V23:V26)</f>
        <v>4</v>
      </c>
      <c r="W22" s="280">
        <f>SUM(W23:W26)</f>
        <v>0</v>
      </c>
      <c r="X22" s="286">
        <f>SUM(X23:X26)</f>
        <v>2</v>
      </c>
      <c r="Y22" s="287">
        <f>SUM(Y23:Y26)</f>
        <v>0</v>
      </c>
      <c r="Z22" s="287"/>
      <c r="AA22" s="287">
        <f>SUM(AA23:AA26)</f>
        <v>4</v>
      </c>
      <c r="AB22" s="280">
        <f>SUM(AB23:AB26)</f>
        <v>0</v>
      </c>
      <c r="AC22" s="286">
        <f>SUM(AC23:AC26)</f>
        <v>0</v>
      </c>
      <c r="AD22" s="287">
        <f>SUM(AD23:AD26)</f>
        <v>0</v>
      </c>
      <c r="AE22" s="287"/>
      <c r="AF22" s="287">
        <f>SUM(AF23:AF26)</f>
        <v>0</v>
      </c>
      <c r="AG22" s="280">
        <f>SUM(AG23:AG26)</f>
        <v>0</v>
      </c>
      <c r="AH22" s="286">
        <f>SUM(AH23:AH26)</f>
        <v>0</v>
      </c>
      <c r="AI22" s="287">
        <f>SUM(AI23:AI26)</f>
        <v>0</v>
      </c>
      <c r="AJ22" s="287"/>
      <c r="AK22" s="287">
        <f>SUM(AK23:AK26)</f>
        <v>0</v>
      </c>
      <c r="AL22" s="280">
        <f>SUM(AL23:AL26)</f>
        <v>0</v>
      </c>
      <c r="AM22" s="286">
        <f>SUM(AM23:AM26)</f>
        <v>0</v>
      </c>
      <c r="AN22" s="287">
        <f>SUM(AN23:AN26)</f>
        <v>0</v>
      </c>
      <c r="AO22" s="287"/>
      <c r="AP22" s="287">
        <f>SUM(AP23:AP26)</f>
        <v>0</v>
      </c>
      <c r="AQ22" s="313" t="s">
        <v>2</v>
      </c>
      <c r="AR22" s="314" t="s">
        <v>2</v>
      </c>
      <c r="AS22" s="313" t="s">
        <v>2</v>
      </c>
      <c r="AT22" s="315" t="s">
        <v>2</v>
      </c>
      <c r="AU22" s="209"/>
      <c r="AV22" s="209"/>
    </row>
    <row r="23" spans="1:48" s="2" customFormat="1" ht="13.5" customHeight="1" x14ac:dyDescent="0.2">
      <c r="A23" s="304" t="s">
        <v>56</v>
      </c>
      <c r="B23" s="291" t="s">
        <v>57</v>
      </c>
      <c r="C23" s="292" t="s">
        <v>58</v>
      </c>
      <c r="D23" s="316" t="s">
        <v>59</v>
      </c>
      <c r="E23" s="317" t="s">
        <v>60</v>
      </c>
      <c r="F23" s="64">
        <f t="shared" ref="F23" si="4">SUM(H23:J23,M23:O23,R23:T23,W23:Y23,AB23:AD23,AG23:AI23,AL23:AN23)</f>
        <v>1.5</v>
      </c>
      <c r="G23" s="312">
        <f t="shared" ref="G23" si="5">SUM(L23,Q23,V23,AA23,AF23,AK23,AP23)</f>
        <v>6</v>
      </c>
      <c r="H23" s="64">
        <v>1</v>
      </c>
      <c r="I23" s="64">
        <v>0.5</v>
      </c>
      <c r="J23" s="64">
        <v>0</v>
      </c>
      <c r="K23" s="64" t="s">
        <v>28</v>
      </c>
      <c r="L23" s="312">
        <v>6</v>
      </c>
      <c r="M23" s="64" t="s">
        <v>2</v>
      </c>
      <c r="N23" s="64" t="s">
        <v>2</v>
      </c>
      <c r="O23" s="64" t="s">
        <v>2</v>
      </c>
      <c r="P23" s="64" t="s">
        <v>2</v>
      </c>
      <c r="Q23" s="312" t="s">
        <v>2</v>
      </c>
      <c r="R23" s="64" t="s">
        <v>2</v>
      </c>
      <c r="S23" s="64" t="s">
        <v>2</v>
      </c>
      <c r="T23" s="64" t="s">
        <v>2</v>
      </c>
      <c r="U23" s="64" t="s">
        <v>2</v>
      </c>
      <c r="V23" s="312" t="s">
        <v>2</v>
      </c>
      <c r="W23" s="64" t="s">
        <v>2</v>
      </c>
      <c r="X23" s="64" t="s">
        <v>2</v>
      </c>
      <c r="Y23" s="64" t="s">
        <v>2</v>
      </c>
      <c r="Z23" s="64" t="s">
        <v>2</v>
      </c>
      <c r="AA23" s="312" t="s">
        <v>2</v>
      </c>
      <c r="AB23" s="64" t="s">
        <v>2</v>
      </c>
      <c r="AC23" s="64" t="s">
        <v>2</v>
      </c>
      <c r="AD23" s="64" t="s">
        <v>2</v>
      </c>
      <c r="AE23" s="64" t="s">
        <v>2</v>
      </c>
      <c r="AF23" s="312" t="s">
        <v>2</v>
      </c>
      <c r="AG23" s="64" t="s">
        <v>2</v>
      </c>
      <c r="AH23" s="64" t="s">
        <v>2</v>
      </c>
      <c r="AI23" s="64" t="s">
        <v>2</v>
      </c>
      <c r="AJ23" s="64" t="s">
        <v>2</v>
      </c>
      <c r="AK23" s="312" t="s">
        <v>2</v>
      </c>
      <c r="AL23" s="64" t="s">
        <v>2</v>
      </c>
      <c r="AM23" s="64" t="s">
        <v>2</v>
      </c>
      <c r="AN23" s="64" t="s">
        <v>2</v>
      </c>
      <c r="AO23" s="64" t="s">
        <v>2</v>
      </c>
      <c r="AP23" s="312" t="s">
        <v>2</v>
      </c>
      <c r="AQ23" s="67" t="s">
        <v>2</v>
      </c>
      <c r="AR23" s="302" t="s">
        <v>2</v>
      </c>
      <c r="AS23" s="67" t="s">
        <v>2</v>
      </c>
      <c r="AT23" s="318" t="s">
        <v>2</v>
      </c>
      <c r="AU23" s="209"/>
      <c r="AV23" s="209"/>
    </row>
    <row r="24" spans="1:48" ht="13.5" customHeight="1" x14ac:dyDescent="0.2">
      <c r="A24" s="304" t="s">
        <v>61</v>
      </c>
      <c r="B24" s="291" t="s">
        <v>62</v>
      </c>
      <c r="C24" s="293" t="s">
        <v>63</v>
      </c>
      <c r="D24" s="293" t="s">
        <v>64</v>
      </c>
      <c r="E24" s="319" t="s">
        <v>36</v>
      </c>
      <c r="F24" s="77">
        <f>SUM(H24:J24,M24:O24,R24:T24,W24:Y24,AB24:AD24,AG24:AI24,AL24:AN24)</f>
        <v>2</v>
      </c>
      <c r="G24" s="294">
        <f>SUM(L24,Q24,V24,AA24,AF24,AK24,AP24)</f>
        <v>4</v>
      </c>
      <c r="H24" s="64"/>
      <c r="I24" s="64"/>
      <c r="J24" s="59"/>
      <c r="K24" s="75"/>
      <c r="L24" s="62"/>
      <c r="M24" s="64" t="s">
        <v>2</v>
      </c>
      <c r="N24" s="64" t="s">
        <v>2</v>
      </c>
      <c r="O24" s="59" t="s">
        <v>2</v>
      </c>
      <c r="P24" s="75" t="s">
        <v>2</v>
      </c>
      <c r="Q24" s="307" t="s">
        <v>2</v>
      </c>
      <c r="R24" s="64"/>
      <c r="S24" s="64"/>
      <c r="T24" s="64"/>
      <c r="U24" s="64"/>
      <c r="V24" s="312"/>
      <c r="W24" s="64">
        <v>0</v>
      </c>
      <c r="X24" s="64">
        <v>2</v>
      </c>
      <c r="Y24" s="64">
        <v>0</v>
      </c>
      <c r="Z24" s="64" t="s">
        <v>28</v>
      </c>
      <c r="AA24" s="312">
        <v>4</v>
      </c>
      <c r="AB24" s="64" t="s">
        <v>2</v>
      </c>
      <c r="AC24" s="64" t="s">
        <v>2</v>
      </c>
      <c r="AD24" s="59" t="s">
        <v>2</v>
      </c>
      <c r="AE24" s="75" t="s">
        <v>2</v>
      </c>
      <c r="AF24" s="301" t="s">
        <v>2</v>
      </c>
      <c r="AG24" s="64" t="s">
        <v>2</v>
      </c>
      <c r="AH24" s="64" t="s">
        <v>2</v>
      </c>
      <c r="AI24" s="59" t="s">
        <v>2</v>
      </c>
      <c r="AJ24" s="75" t="s">
        <v>2</v>
      </c>
      <c r="AK24" s="62" t="s">
        <v>2</v>
      </c>
      <c r="AL24" s="64" t="s">
        <v>2</v>
      </c>
      <c r="AM24" s="64" t="s">
        <v>2</v>
      </c>
      <c r="AN24" s="59" t="s">
        <v>2</v>
      </c>
      <c r="AO24" s="75" t="s">
        <v>2</v>
      </c>
      <c r="AP24" s="62" t="s">
        <v>2</v>
      </c>
      <c r="AQ24" s="67" t="s">
        <v>2</v>
      </c>
      <c r="AR24" s="302" t="s">
        <v>2</v>
      </c>
      <c r="AS24" s="67" t="s">
        <v>2</v>
      </c>
      <c r="AT24" s="318" t="s">
        <v>2</v>
      </c>
      <c r="AV24" s="209"/>
    </row>
    <row r="25" spans="1:48" ht="13.5" customHeight="1" x14ac:dyDescent="0.2">
      <c r="A25" s="304" t="s">
        <v>65</v>
      </c>
      <c r="B25" s="291" t="s">
        <v>66</v>
      </c>
      <c r="C25" s="293" t="s">
        <v>67</v>
      </c>
      <c r="D25" s="316" t="s">
        <v>68</v>
      </c>
      <c r="E25" s="320" t="s">
        <v>60</v>
      </c>
      <c r="F25" s="64">
        <f t="shared" ref="F25:F26" si="6">SUM(H25:J25,M25:O25,R25:T25,W25:Y25,AB25:AD25,AG25:AI25,AL25:AN25)</f>
        <v>1.5</v>
      </c>
      <c r="G25" s="312">
        <f t="shared" ref="G25:G26" si="7">SUM(L25,Q25,V25,AA25,AF25,AK25,AP25)</f>
        <v>5</v>
      </c>
      <c r="H25" s="64" t="s">
        <v>2</v>
      </c>
      <c r="I25" s="64" t="s">
        <v>2</v>
      </c>
      <c r="J25" s="64" t="s">
        <v>2</v>
      </c>
      <c r="K25" s="64" t="s">
        <v>2</v>
      </c>
      <c r="L25" s="312" t="s">
        <v>2</v>
      </c>
      <c r="M25" s="64">
        <v>1</v>
      </c>
      <c r="N25" s="64">
        <v>0.5</v>
      </c>
      <c r="O25" s="64">
        <v>0</v>
      </c>
      <c r="P25" s="64" t="s">
        <v>28</v>
      </c>
      <c r="Q25" s="312">
        <v>5</v>
      </c>
      <c r="R25" s="64" t="s">
        <v>2</v>
      </c>
      <c r="S25" s="64" t="s">
        <v>2</v>
      </c>
      <c r="T25" s="64" t="s">
        <v>2</v>
      </c>
      <c r="U25" s="64" t="s">
        <v>2</v>
      </c>
      <c r="V25" s="312" t="s">
        <v>2</v>
      </c>
      <c r="W25" s="64" t="s">
        <v>2</v>
      </c>
      <c r="X25" s="64" t="s">
        <v>2</v>
      </c>
      <c r="Y25" s="64" t="s">
        <v>2</v>
      </c>
      <c r="Z25" s="64" t="s">
        <v>2</v>
      </c>
      <c r="AA25" s="312" t="s">
        <v>2</v>
      </c>
      <c r="AB25" s="64" t="s">
        <v>2</v>
      </c>
      <c r="AC25" s="64" t="s">
        <v>2</v>
      </c>
      <c r="AD25" s="64" t="s">
        <v>2</v>
      </c>
      <c r="AE25" s="64" t="s">
        <v>2</v>
      </c>
      <c r="AF25" s="312" t="s">
        <v>2</v>
      </c>
      <c r="AG25" s="64" t="s">
        <v>2</v>
      </c>
      <c r="AH25" s="64" t="s">
        <v>2</v>
      </c>
      <c r="AI25" s="64" t="s">
        <v>2</v>
      </c>
      <c r="AJ25" s="64" t="s">
        <v>2</v>
      </c>
      <c r="AK25" s="312" t="s">
        <v>2</v>
      </c>
      <c r="AL25" s="64" t="s">
        <v>2</v>
      </c>
      <c r="AM25" s="64" t="s">
        <v>2</v>
      </c>
      <c r="AN25" s="64" t="s">
        <v>2</v>
      </c>
      <c r="AO25" s="64" t="s">
        <v>2</v>
      </c>
      <c r="AP25" s="312" t="s">
        <v>2</v>
      </c>
      <c r="AQ25" s="67" t="s">
        <v>2</v>
      </c>
      <c r="AR25" s="302" t="s">
        <v>2</v>
      </c>
      <c r="AS25" s="67" t="s">
        <v>2</v>
      </c>
      <c r="AT25" s="318" t="s">
        <v>2</v>
      </c>
      <c r="AU25" s="209"/>
      <c r="AV25" s="209"/>
    </row>
    <row r="26" spans="1:48" s="2" customFormat="1" ht="13.5" customHeight="1" thickBot="1" x14ac:dyDescent="0.25">
      <c r="A26" s="321" t="s">
        <v>69</v>
      </c>
      <c r="B26" s="291" t="s">
        <v>70</v>
      </c>
      <c r="C26" s="293" t="s">
        <v>71</v>
      </c>
      <c r="D26" s="316" t="s">
        <v>68</v>
      </c>
      <c r="E26" s="319" t="s">
        <v>60</v>
      </c>
      <c r="F26" s="77">
        <f t="shared" si="6"/>
        <v>1</v>
      </c>
      <c r="G26" s="294">
        <f t="shared" si="7"/>
        <v>4</v>
      </c>
      <c r="H26" s="64" t="s">
        <v>2</v>
      </c>
      <c r="I26" s="64" t="s">
        <v>2</v>
      </c>
      <c r="J26" s="59" t="s">
        <v>2</v>
      </c>
      <c r="K26" s="75" t="s">
        <v>2</v>
      </c>
      <c r="L26" s="62" t="s">
        <v>2</v>
      </c>
      <c r="M26" s="64" t="s">
        <v>2</v>
      </c>
      <c r="N26" s="64" t="s">
        <v>2</v>
      </c>
      <c r="O26" s="59" t="s">
        <v>2</v>
      </c>
      <c r="P26" s="75" t="s">
        <v>2</v>
      </c>
      <c r="Q26" s="62" t="s">
        <v>2</v>
      </c>
      <c r="R26" s="59">
        <v>0</v>
      </c>
      <c r="S26" s="61">
        <v>1</v>
      </c>
      <c r="T26" s="59">
        <v>0</v>
      </c>
      <c r="U26" s="75" t="s">
        <v>28</v>
      </c>
      <c r="V26" s="62">
        <v>4</v>
      </c>
      <c r="W26" s="64" t="s">
        <v>2</v>
      </c>
      <c r="X26" s="64" t="s">
        <v>2</v>
      </c>
      <c r="Y26" s="59" t="s">
        <v>2</v>
      </c>
      <c r="Z26" s="75" t="s">
        <v>2</v>
      </c>
      <c r="AA26" s="62" t="s">
        <v>2</v>
      </c>
      <c r="AB26" s="64" t="s">
        <v>2</v>
      </c>
      <c r="AC26" s="64" t="s">
        <v>2</v>
      </c>
      <c r="AD26" s="59" t="s">
        <v>2</v>
      </c>
      <c r="AE26" s="75" t="s">
        <v>2</v>
      </c>
      <c r="AF26" s="301" t="s">
        <v>2</v>
      </c>
      <c r="AG26" s="64" t="s">
        <v>2</v>
      </c>
      <c r="AH26" s="64" t="s">
        <v>2</v>
      </c>
      <c r="AI26" s="59" t="s">
        <v>2</v>
      </c>
      <c r="AJ26" s="75" t="s">
        <v>2</v>
      </c>
      <c r="AK26" s="62" t="s">
        <v>2</v>
      </c>
      <c r="AL26" s="64" t="s">
        <v>2</v>
      </c>
      <c r="AM26" s="64" t="s">
        <v>2</v>
      </c>
      <c r="AN26" s="59" t="s">
        <v>2</v>
      </c>
      <c r="AO26" s="75" t="s">
        <v>2</v>
      </c>
      <c r="AP26" s="62" t="s">
        <v>2</v>
      </c>
      <c r="AQ26" s="322" t="str">
        <f>A25</f>
        <v>16.</v>
      </c>
      <c r="AR26" s="322" t="str">
        <f>B25</f>
        <v>NBXTF1HBEF</v>
      </c>
      <c r="AS26" s="322"/>
      <c r="AT26" s="318"/>
      <c r="AU26" s="209"/>
      <c r="AV26" s="209"/>
    </row>
    <row r="27" spans="1:48" x14ac:dyDescent="0.2">
      <c r="A27" s="280" t="s">
        <v>2</v>
      </c>
      <c r="B27" s="281" t="s">
        <v>72</v>
      </c>
      <c r="C27" s="281"/>
      <c r="D27" s="323"/>
      <c r="E27" s="324"/>
      <c r="F27" s="325">
        <f>SUM(F28:F49)</f>
        <v>45.5</v>
      </c>
      <c r="G27" s="284">
        <f>SUM(G28:G49)</f>
        <v>127</v>
      </c>
      <c r="H27" s="280">
        <f>SUM(H28:H49)</f>
        <v>0.5</v>
      </c>
      <c r="I27" s="286">
        <f>SUM(I28:I49)</f>
        <v>0</v>
      </c>
      <c r="J27" s="287">
        <f>SUM(J28:J49)</f>
        <v>1.5</v>
      </c>
      <c r="K27" s="287"/>
      <c r="L27" s="287">
        <f>SUM(L28:L49)</f>
        <v>6</v>
      </c>
      <c r="M27" s="280">
        <f>SUM(M28:M49)</f>
        <v>2</v>
      </c>
      <c r="N27" s="286">
        <f>SUM(N28:N49)</f>
        <v>0</v>
      </c>
      <c r="O27" s="287">
        <f>SUM(O28:O49)</f>
        <v>2.5</v>
      </c>
      <c r="P27" s="287"/>
      <c r="Q27" s="287">
        <f>SUM(Q28:Q49)</f>
        <v>11</v>
      </c>
      <c r="R27" s="280">
        <f>SUM(R28:R49)</f>
        <v>5.5</v>
      </c>
      <c r="S27" s="286">
        <f>SUM(S28:S49)</f>
        <v>0</v>
      </c>
      <c r="T27" s="287">
        <f>SUM(T28:T49)</f>
        <v>5</v>
      </c>
      <c r="U27" s="287"/>
      <c r="V27" s="287">
        <f>SUM(V28:V49)</f>
        <v>22</v>
      </c>
      <c r="W27" s="280">
        <f>SUM(W28:W49)</f>
        <v>5</v>
      </c>
      <c r="X27" s="286">
        <f>SUM(X28:X49)</f>
        <v>0.5</v>
      </c>
      <c r="Y27" s="287">
        <f>SUM(Y28:Y49)</f>
        <v>3.5</v>
      </c>
      <c r="Z27" s="287"/>
      <c r="AA27" s="287">
        <f>SUM(AA28:AA49)</f>
        <v>23</v>
      </c>
      <c r="AB27" s="280">
        <f>SUM(AB28:AB49)</f>
        <v>5</v>
      </c>
      <c r="AC27" s="286">
        <f>SUM(AC28:AC49)</f>
        <v>0</v>
      </c>
      <c r="AD27" s="287">
        <f>SUM(AD28:AD49)</f>
        <v>5.5</v>
      </c>
      <c r="AE27" s="287"/>
      <c r="AF27" s="287">
        <f>SUM(AF28:AF49)</f>
        <v>27</v>
      </c>
      <c r="AG27" s="280">
        <f>SUM(AG28:AG49)</f>
        <v>3</v>
      </c>
      <c r="AH27" s="286">
        <f>SUM(AH28:AH49)</f>
        <v>0</v>
      </c>
      <c r="AI27" s="287">
        <f>SUM(AI28:AI49)</f>
        <v>4</v>
      </c>
      <c r="AJ27" s="287"/>
      <c r="AK27" s="287">
        <f>SUM(AK28:AK49)</f>
        <v>18</v>
      </c>
      <c r="AL27" s="280">
        <f>SUM(AL28:AL49)</f>
        <v>1</v>
      </c>
      <c r="AM27" s="286">
        <f>SUM(AM28:AM49)</f>
        <v>0</v>
      </c>
      <c r="AN27" s="287">
        <f>SUM(AN28:AN49)</f>
        <v>1</v>
      </c>
      <c r="AO27" s="287"/>
      <c r="AP27" s="287">
        <f>SUM(AP28:AP49)</f>
        <v>20</v>
      </c>
      <c r="AQ27" s="280" t="s">
        <v>2</v>
      </c>
      <c r="AR27" s="326" t="s">
        <v>2</v>
      </c>
      <c r="AS27" s="280"/>
      <c r="AT27" s="327" t="s">
        <v>2</v>
      </c>
      <c r="AU27" s="209"/>
      <c r="AV27" s="209"/>
    </row>
    <row r="28" spans="1:48" ht="13.5" customHeight="1" x14ac:dyDescent="0.2">
      <c r="A28" s="304" t="s">
        <v>73</v>
      </c>
      <c r="B28" s="291" t="s">
        <v>74</v>
      </c>
      <c r="C28" s="292" t="s">
        <v>75</v>
      </c>
      <c r="D28" s="305" t="s">
        <v>76</v>
      </c>
      <c r="E28" s="328" t="s">
        <v>77</v>
      </c>
      <c r="F28" s="64">
        <f t="shared" ref="F28:F49" si="8">SUM(H28:J28,M28:O28,R28:T28,W28:Y28,AB28:AD28,AG28:AI28,AL28:AN28)</f>
        <v>2</v>
      </c>
      <c r="G28" s="312">
        <f t="shared" ref="G28:G49" si="9">SUM(L28,Q28,V28,AA28,AF28,AK28,AP28)</f>
        <v>6</v>
      </c>
      <c r="H28" s="64">
        <v>0.5</v>
      </c>
      <c r="I28" s="64">
        <v>0</v>
      </c>
      <c r="J28" s="59">
        <v>1.5</v>
      </c>
      <c r="K28" s="75" t="s">
        <v>28</v>
      </c>
      <c r="L28" s="62">
        <v>6</v>
      </c>
      <c r="M28" s="64" t="s">
        <v>2</v>
      </c>
      <c r="N28" s="64" t="s">
        <v>2</v>
      </c>
      <c r="O28" s="59" t="s">
        <v>2</v>
      </c>
      <c r="P28" s="75" t="s">
        <v>2</v>
      </c>
      <c r="Q28" s="62" t="s">
        <v>2</v>
      </c>
      <c r="R28" s="59" t="s">
        <v>2</v>
      </c>
      <c r="S28" s="61" t="s">
        <v>2</v>
      </c>
      <c r="T28" s="59" t="s">
        <v>2</v>
      </c>
      <c r="U28" s="75" t="s">
        <v>2</v>
      </c>
      <c r="V28" s="62" t="s">
        <v>2</v>
      </c>
      <c r="W28" s="64" t="s">
        <v>2</v>
      </c>
      <c r="X28" s="64" t="s">
        <v>2</v>
      </c>
      <c r="Y28" s="59" t="s">
        <v>2</v>
      </c>
      <c r="Z28" s="75" t="s">
        <v>2</v>
      </c>
      <c r="AA28" s="62" t="s">
        <v>2</v>
      </c>
      <c r="AB28" s="64" t="s">
        <v>2</v>
      </c>
      <c r="AC28" s="64" t="s">
        <v>2</v>
      </c>
      <c r="AD28" s="59" t="s">
        <v>2</v>
      </c>
      <c r="AE28" s="75" t="s">
        <v>2</v>
      </c>
      <c r="AF28" s="62" t="s">
        <v>2</v>
      </c>
      <c r="AG28" s="59" t="s">
        <v>2</v>
      </c>
      <c r="AH28" s="61" t="s">
        <v>2</v>
      </c>
      <c r="AI28" s="59" t="s">
        <v>2</v>
      </c>
      <c r="AJ28" s="75" t="s">
        <v>2</v>
      </c>
      <c r="AK28" s="62" t="s">
        <v>2</v>
      </c>
      <c r="AL28" s="64" t="s">
        <v>2</v>
      </c>
      <c r="AM28" s="64" t="s">
        <v>2</v>
      </c>
      <c r="AN28" s="59" t="s">
        <v>2</v>
      </c>
      <c r="AO28" s="75" t="s">
        <v>2</v>
      </c>
      <c r="AP28" s="62" t="s">
        <v>2</v>
      </c>
      <c r="AQ28" s="329" t="s">
        <v>2</v>
      </c>
      <c r="AR28" s="330" t="s">
        <v>2</v>
      </c>
      <c r="AS28" s="329"/>
      <c r="AT28" s="331" t="s">
        <v>2</v>
      </c>
      <c r="AU28" s="209"/>
      <c r="AV28" s="209"/>
    </row>
    <row r="29" spans="1:48" ht="13.5" customHeight="1" x14ac:dyDescent="0.2">
      <c r="A29" s="304" t="s">
        <v>78</v>
      </c>
      <c r="B29" s="291" t="s">
        <v>79</v>
      </c>
      <c r="C29" s="292" t="s">
        <v>80</v>
      </c>
      <c r="D29" s="310" t="s">
        <v>299</v>
      </c>
      <c r="E29" s="332" t="s">
        <v>77</v>
      </c>
      <c r="F29" s="333">
        <f t="shared" si="8"/>
        <v>2.5</v>
      </c>
      <c r="G29" s="312">
        <f t="shared" si="9"/>
        <v>6</v>
      </c>
      <c r="H29" s="64" t="s">
        <v>2</v>
      </c>
      <c r="I29" s="64" t="s">
        <v>2</v>
      </c>
      <c r="J29" s="64" t="s">
        <v>2</v>
      </c>
      <c r="K29" s="64" t="s">
        <v>2</v>
      </c>
      <c r="L29" s="62" t="s">
        <v>2</v>
      </c>
      <c r="M29" s="64">
        <v>1</v>
      </c>
      <c r="N29" s="64">
        <v>0</v>
      </c>
      <c r="O29" s="64">
        <v>1.5</v>
      </c>
      <c r="P29" s="64" t="s">
        <v>32</v>
      </c>
      <c r="Q29" s="62">
        <v>6</v>
      </c>
      <c r="R29" s="64" t="s">
        <v>2</v>
      </c>
      <c r="S29" s="64" t="s">
        <v>2</v>
      </c>
      <c r="T29" s="64" t="s">
        <v>2</v>
      </c>
      <c r="U29" s="64" t="s">
        <v>2</v>
      </c>
      <c r="V29" s="62" t="s">
        <v>2</v>
      </c>
      <c r="W29" s="64" t="s">
        <v>2</v>
      </c>
      <c r="X29" s="64" t="s">
        <v>2</v>
      </c>
      <c r="Y29" s="64" t="s">
        <v>2</v>
      </c>
      <c r="Z29" s="64" t="s">
        <v>2</v>
      </c>
      <c r="AA29" s="62" t="s">
        <v>2</v>
      </c>
      <c r="AB29" s="64" t="s">
        <v>2</v>
      </c>
      <c r="AC29" s="64" t="s">
        <v>2</v>
      </c>
      <c r="AD29" s="64" t="s">
        <v>2</v>
      </c>
      <c r="AE29" s="64" t="s">
        <v>2</v>
      </c>
      <c r="AF29" s="62" t="s">
        <v>2</v>
      </c>
      <c r="AG29" s="64" t="s">
        <v>2</v>
      </c>
      <c r="AH29" s="64" t="s">
        <v>2</v>
      </c>
      <c r="AI29" s="64" t="s">
        <v>2</v>
      </c>
      <c r="AJ29" s="64" t="s">
        <v>2</v>
      </c>
      <c r="AK29" s="62" t="s">
        <v>2</v>
      </c>
      <c r="AL29" s="64" t="s">
        <v>2</v>
      </c>
      <c r="AM29" s="64" t="s">
        <v>2</v>
      </c>
      <c r="AN29" s="64" t="s">
        <v>2</v>
      </c>
      <c r="AO29" s="64" t="s">
        <v>2</v>
      </c>
      <c r="AP29" s="62" t="s">
        <v>2</v>
      </c>
      <c r="AQ29" s="67" t="str">
        <f>A28</f>
        <v>18.</v>
      </c>
      <c r="AR29" s="67" t="str">
        <f>B28</f>
        <v>NSXPP1HBEF</v>
      </c>
      <c r="AS29" s="67"/>
      <c r="AT29" s="303"/>
      <c r="AU29" s="209"/>
      <c r="AV29" s="209"/>
    </row>
    <row r="30" spans="1:48" ht="13.5" customHeight="1" x14ac:dyDescent="0.2">
      <c r="A30" s="304" t="s">
        <v>81</v>
      </c>
      <c r="B30" s="291" t="s">
        <v>82</v>
      </c>
      <c r="C30" s="292" t="s">
        <v>83</v>
      </c>
      <c r="D30" s="310" t="s">
        <v>300</v>
      </c>
      <c r="E30" s="332" t="s">
        <v>36</v>
      </c>
      <c r="F30" s="333">
        <f>SUM(H30:J30,M30:O30,R30:T30,W30:Y30,AB30:AD30,AG30:AI30,AL30:AN30)</f>
        <v>2</v>
      </c>
      <c r="G30" s="312">
        <f>SUM(L30,Q30,V30,AA30,AF30,AK30,AP30)</f>
        <v>5</v>
      </c>
      <c r="H30" s="64" t="s">
        <v>2</v>
      </c>
      <c r="I30" s="64" t="s">
        <v>2</v>
      </c>
      <c r="J30" s="64" t="s">
        <v>2</v>
      </c>
      <c r="K30" s="64" t="s">
        <v>2</v>
      </c>
      <c r="L30" s="62" t="s">
        <v>2</v>
      </c>
      <c r="M30" s="64">
        <v>1</v>
      </c>
      <c r="N30" s="64">
        <v>0</v>
      </c>
      <c r="O30" s="64">
        <v>1</v>
      </c>
      <c r="P30" s="64" t="s">
        <v>28</v>
      </c>
      <c r="Q30" s="62">
        <v>5</v>
      </c>
      <c r="R30" s="64" t="s">
        <v>2</v>
      </c>
      <c r="S30" s="64" t="s">
        <v>2</v>
      </c>
      <c r="T30" s="64" t="s">
        <v>2</v>
      </c>
      <c r="U30" s="64" t="s">
        <v>2</v>
      </c>
      <c r="V30" s="62" t="s">
        <v>2</v>
      </c>
      <c r="W30" s="64" t="s">
        <v>2</v>
      </c>
      <c r="X30" s="64" t="s">
        <v>2</v>
      </c>
      <c r="Y30" s="64" t="s">
        <v>2</v>
      </c>
      <c r="Z30" s="64" t="s">
        <v>2</v>
      </c>
      <c r="AA30" s="62" t="s">
        <v>2</v>
      </c>
      <c r="AB30" s="64" t="s">
        <v>2</v>
      </c>
      <c r="AC30" s="64" t="s">
        <v>2</v>
      </c>
      <c r="AD30" s="64" t="s">
        <v>2</v>
      </c>
      <c r="AE30" s="64" t="s">
        <v>2</v>
      </c>
      <c r="AF30" s="62" t="s">
        <v>2</v>
      </c>
      <c r="AG30" s="64" t="s">
        <v>2</v>
      </c>
      <c r="AH30" s="64" t="s">
        <v>2</v>
      </c>
      <c r="AI30" s="64" t="s">
        <v>2</v>
      </c>
      <c r="AJ30" s="64" t="s">
        <v>2</v>
      </c>
      <c r="AK30" s="62" t="s">
        <v>2</v>
      </c>
      <c r="AL30" s="64" t="s">
        <v>2</v>
      </c>
      <c r="AM30" s="64" t="s">
        <v>2</v>
      </c>
      <c r="AN30" s="64" t="s">
        <v>2</v>
      </c>
      <c r="AO30" s="64" t="s">
        <v>2</v>
      </c>
      <c r="AP30" s="62" t="s">
        <v>2</v>
      </c>
      <c r="AQ30" s="67" t="str">
        <f>A28</f>
        <v>18.</v>
      </c>
      <c r="AR30" s="67" t="str">
        <f>B28</f>
        <v>NSXPP1HBEF</v>
      </c>
      <c r="AS30" s="67"/>
      <c r="AT30" s="303"/>
      <c r="AU30" s="209"/>
      <c r="AV30" s="209"/>
    </row>
    <row r="31" spans="1:48" ht="13.5" customHeight="1" x14ac:dyDescent="0.2">
      <c r="A31" s="304" t="s">
        <v>84</v>
      </c>
      <c r="B31" s="291" t="s">
        <v>85</v>
      </c>
      <c r="C31" s="292" t="s">
        <v>86</v>
      </c>
      <c r="D31" s="316" t="s">
        <v>35</v>
      </c>
      <c r="E31" s="319" t="s">
        <v>36</v>
      </c>
      <c r="F31" s="64">
        <f t="shared" ref="F31" si="10">SUM(H31:J31,M31:O31,R31:T31,W31:Y31,AB31:AD31,AG31:AI31,AL31:AN31)</f>
        <v>2</v>
      </c>
      <c r="G31" s="312">
        <f t="shared" ref="G31" si="11">SUM(L31,Q31,V31,AA31,AF31,AK31,AP31)</f>
        <v>5</v>
      </c>
      <c r="H31" s="64"/>
      <c r="I31" s="64"/>
      <c r="J31" s="59"/>
      <c r="K31" s="75"/>
      <c r="L31" s="62"/>
      <c r="M31" s="64"/>
      <c r="N31" s="64"/>
      <c r="O31" s="59"/>
      <c r="P31" s="75"/>
      <c r="Q31" s="334"/>
      <c r="R31" s="64">
        <v>1</v>
      </c>
      <c r="S31" s="64">
        <v>0</v>
      </c>
      <c r="T31" s="59">
        <v>1</v>
      </c>
      <c r="U31" s="75" t="s">
        <v>28</v>
      </c>
      <c r="V31" s="334">
        <v>5</v>
      </c>
      <c r="W31" s="64"/>
      <c r="X31" s="64"/>
      <c r="Y31" s="59"/>
      <c r="Z31" s="75"/>
      <c r="AA31" s="62"/>
      <c r="AB31" s="64"/>
      <c r="AC31" s="64"/>
      <c r="AD31" s="59"/>
      <c r="AE31" s="75"/>
      <c r="AF31" s="62"/>
      <c r="AG31" s="64"/>
      <c r="AH31" s="64"/>
      <c r="AI31" s="59"/>
      <c r="AJ31" s="75"/>
      <c r="AK31" s="62"/>
      <c r="AL31" s="64"/>
      <c r="AM31" s="64"/>
      <c r="AN31" s="59"/>
      <c r="AO31" s="75"/>
      <c r="AP31" s="62"/>
      <c r="AQ31" s="59" t="str">
        <f>A12</f>
        <v>3.</v>
      </c>
      <c r="AR31" s="59" t="str">
        <f>B12</f>
        <v>NKXEAIHBEF</v>
      </c>
      <c r="AS31" s="335"/>
      <c r="AT31" s="303"/>
      <c r="AU31" s="209"/>
      <c r="AV31" s="209"/>
    </row>
    <row r="32" spans="1:48" ht="13.5" customHeight="1" x14ac:dyDescent="0.2">
      <c r="A32" s="304" t="s">
        <v>87</v>
      </c>
      <c r="B32" s="291" t="s">
        <v>88</v>
      </c>
      <c r="C32" s="292" t="s">
        <v>89</v>
      </c>
      <c r="D32" s="310" t="s">
        <v>90</v>
      </c>
      <c r="E32" s="332" t="s">
        <v>77</v>
      </c>
      <c r="F32" s="333">
        <f t="shared" si="8"/>
        <v>2.5</v>
      </c>
      <c r="G32" s="312">
        <f t="shared" si="9"/>
        <v>5</v>
      </c>
      <c r="H32" s="64" t="s">
        <v>2</v>
      </c>
      <c r="I32" s="64" t="s">
        <v>2</v>
      </c>
      <c r="J32" s="64" t="s">
        <v>2</v>
      </c>
      <c r="K32" s="64" t="s">
        <v>2</v>
      </c>
      <c r="L32" s="62" t="s">
        <v>2</v>
      </c>
      <c r="M32" s="64" t="s">
        <v>2</v>
      </c>
      <c r="N32" s="64" t="s">
        <v>2</v>
      </c>
      <c r="O32" s="64" t="s">
        <v>2</v>
      </c>
      <c r="P32" s="64" t="s">
        <v>2</v>
      </c>
      <c r="Q32" s="62" t="s">
        <v>2</v>
      </c>
      <c r="R32" s="64">
        <v>1.5</v>
      </c>
      <c r="S32" s="64">
        <v>0</v>
      </c>
      <c r="T32" s="64">
        <v>1</v>
      </c>
      <c r="U32" s="64" t="s">
        <v>32</v>
      </c>
      <c r="V32" s="62">
        <v>5</v>
      </c>
      <c r="W32" s="64" t="s">
        <v>2</v>
      </c>
      <c r="X32" s="64" t="s">
        <v>2</v>
      </c>
      <c r="Y32" s="64" t="s">
        <v>2</v>
      </c>
      <c r="Z32" s="64" t="s">
        <v>2</v>
      </c>
      <c r="AA32" s="62" t="s">
        <v>2</v>
      </c>
      <c r="AB32" s="64" t="s">
        <v>2</v>
      </c>
      <c r="AC32" s="64" t="s">
        <v>2</v>
      </c>
      <c r="AD32" s="64" t="s">
        <v>2</v>
      </c>
      <c r="AE32" s="64" t="s">
        <v>2</v>
      </c>
      <c r="AF32" s="62" t="s">
        <v>2</v>
      </c>
      <c r="AG32" s="64" t="s">
        <v>2</v>
      </c>
      <c r="AH32" s="64" t="s">
        <v>2</v>
      </c>
      <c r="AI32" s="64" t="s">
        <v>2</v>
      </c>
      <c r="AJ32" s="64" t="s">
        <v>2</v>
      </c>
      <c r="AK32" s="62" t="s">
        <v>2</v>
      </c>
      <c r="AL32" s="64" t="s">
        <v>2</v>
      </c>
      <c r="AM32" s="64" t="s">
        <v>2</v>
      </c>
      <c r="AN32" s="64" t="s">
        <v>2</v>
      </c>
      <c r="AO32" s="64" t="s">
        <v>2</v>
      </c>
      <c r="AP32" s="62" t="s">
        <v>2</v>
      </c>
      <c r="AQ32" s="67" t="str">
        <f>A29</f>
        <v>19.</v>
      </c>
      <c r="AR32" s="67" t="str">
        <f>B29</f>
        <v>NSXSFAHBEF</v>
      </c>
      <c r="AS32" s="67"/>
      <c r="AT32" s="303"/>
      <c r="AU32" s="209"/>
      <c r="AV32" s="209"/>
    </row>
    <row r="33" spans="1:48" ht="13.5" customHeight="1" x14ac:dyDescent="0.2">
      <c r="A33" s="304" t="s">
        <v>91</v>
      </c>
      <c r="B33" s="291" t="s">
        <v>92</v>
      </c>
      <c r="C33" s="292" t="s">
        <v>93</v>
      </c>
      <c r="D33" s="310" t="s">
        <v>299</v>
      </c>
      <c r="E33" s="319" t="s">
        <v>77</v>
      </c>
      <c r="F33" s="333">
        <f t="shared" si="8"/>
        <v>2</v>
      </c>
      <c r="G33" s="312">
        <f t="shared" si="9"/>
        <v>4</v>
      </c>
      <c r="H33" s="64" t="s">
        <v>2</v>
      </c>
      <c r="I33" s="64" t="s">
        <v>2</v>
      </c>
      <c r="J33" s="64" t="s">
        <v>2</v>
      </c>
      <c r="K33" s="64" t="s">
        <v>2</v>
      </c>
      <c r="L33" s="62" t="s">
        <v>2</v>
      </c>
      <c r="M33" s="64" t="s">
        <v>2</v>
      </c>
      <c r="N33" s="64" t="s">
        <v>2</v>
      </c>
      <c r="O33" s="64" t="s">
        <v>2</v>
      </c>
      <c r="P33" s="64" t="s">
        <v>2</v>
      </c>
      <c r="Q33" s="62" t="s">
        <v>2</v>
      </c>
      <c r="R33" s="64">
        <v>1</v>
      </c>
      <c r="S33" s="64">
        <v>0</v>
      </c>
      <c r="T33" s="64">
        <v>1</v>
      </c>
      <c r="U33" s="64" t="s">
        <v>28</v>
      </c>
      <c r="V33" s="62">
        <v>4</v>
      </c>
      <c r="W33" s="64" t="s">
        <v>2</v>
      </c>
      <c r="X33" s="64" t="s">
        <v>2</v>
      </c>
      <c r="Y33" s="64" t="s">
        <v>2</v>
      </c>
      <c r="Z33" s="64" t="s">
        <v>2</v>
      </c>
      <c r="AA33" s="62" t="s">
        <v>2</v>
      </c>
      <c r="AB33" s="64" t="s">
        <v>2</v>
      </c>
      <c r="AC33" s="64" t="s">
        <v>2</v>
      </c>
      <c r="AD33" s="64" t="s">
        <v>2</v>
      </c>
      <c r="AE33" s="64" t="s">
        <v>2</v>
      </c>
      <c r="AF33" s="62" t="s">
        <v>2</v>
      </c>
      <c r="AG33" s="64" t="s">
        <v>2</v>
      </c>
      <c r="AH33" s="64" t="s">
        <v>2</v>
      </c>
      <c r="AI33" s="64" t="s">
        <v>2</v>
      </c>
      <c r="AJ33" s="64" t="s">
        <v>2</v>
      </c>
      <c r="AK33" s="62" t="s">
        <v>2</v>
      </c>
      <c r="AL33" s="64" t="s">
        <v>2</v>
      </c>
      <c r="AM33" s="64" t="s">
        <v>2</v>
      </c>
      <c r="AN33" s="64" t="s">
        <v>2</v>
      </c>
      <c r="AO33" s="64" t="s">
        <v>2</v>
      </c>
      <c r="AP33" s="62" t="s">
        <v>2</v>
      </c>
      <c r="AQ33" s="67" t="str">
        <f>A29</f>
        <v>19.</v>
      </c>
      <c r="AR33" s="67" t="str">
        <f>B29</f>
        <v>NSXSFAHBEF</v>
      </c>
      <c r="AS33" s="67"/>
      <c r="AT33" s="303"/>
      <c r="AU33" s="209"/>
      <c r="AV33" s="209"/>
    </row>
    <row r="34" spans="1:48" ht="13.5" customHeight="1" x14ac:dyDescent="0.2">
      <c r="A34" s="304" t="s">
        <v>94</v>
      </c>
      <c r="B34" s="291" t="s">
        <v>95</v>
      </c>
      <c r="C34" s="292" t="s">
        <v>96</v>
      </c>
      <c r="D34" s="316" t="s">
        <v>35</v>
      </c>
      <c r="E34" s="319" t="s">
        <v>36</v>
      </c>
      <c r="F34" s="333">
        <f>SUM(H34:J34,M34:O34,R34:T34,W34:Y34,AB34:AD34,AG34:AI34,AL34:AN34)</f>
        <v>2</v>
      </c>
      <c r="G34" s="312">
        <f>SUM(L34,Q34,V34,AA34,AF34,AK34,AP34)</f>
        <v>4</v>
      </c>
      <c r="H34" s="64" t="s">
        <v>2</v>
      </c>
      <c r="I34" s="64" t="s">
        <v>2</v>
      </c>
      <c r="J34" s="64" t="s">
        <v>2</v>
      </c>
      <c r="K34" s="64" t="s">
        <v>2</v>
      </c>
      <c r="L34" s="62" t="s">
        <v>2</v>
      </c>
      <c r="M34" s="64" t="s">
        <v>2</v>
      </c>
      <c r="N34" s="64" t="s">
        <v>2</v>
      </c>
      <c r="O34" s="64" t="s">
        <v>2</v>
      </c>
      <c r="P34" s="64" t="s">
        <v>2</v>
      </c>
      <c r="Q34" s="62" t="s">
        <v>2</v>
      </c>
      <c r="R34" s="64">
        <v>1</v>
      </c>
      <c r="S34" s="64">
        <v>0</v>
      </c>
      <c r="T34" s="64">
        <v>1</v>
      </c>
      <c r="U34" s="64" t="s">
        <v>28</v>
      </c>
      <c r="V34" s="62">
        <v>4</v>
      </c>
      <c r="W34" s="64" t="s">
        <v>2</v>
      </c>
      <c r="X34" s="64" t="s">
        <v>2</v>
      </c>
      <c r="Y34" s="64" t="s">
        <v>2</v>
      </c>
      <c r="Z34" s="64" t="s">
        <v>2</v>
      </c>
      <c r="AA34" s="62" t="s">
        <v>2</v>
      </c>
      <c r="AB34" s="64" t="s">
        <v>2</v>
      </c>
      <c r="AC34" s="64" t="s">
        <v>2</v>
      </c>
      <c r="AD34" s="64" t="s">
        <v>2</v>
      </c>
      <c r="AE34" s="64" t="s">
        <v>2</v>
      </c>
      <c r="AF34" s="62" t="s">
        <v>2</v>
      </c>
      <c r="AG34" s="64" t="s">
        <v>2</v>
      </c>
      <c r="AH34" s="64" t="s">
        <v>2</v>
      </c>
      <c r="AI34" s="64" t="s">
        <v>2</v>
      </c>
      <c r="AJ34" s="64" t="s">
        <v>2</v>
      </c>
      <c r="AK34" s="62" t="s">
        <v>2</v>
      </c>
      <c r="AL34" s="64" t="s">
        <v>2</v>
      </c>
      <c r="AM34" s="64" t="s">
        <v>2</v>
      </c>
      <c r="AN34" s="64" t="s">
        <v>2</v>
      </c>
      <c r="AO34" s="64" t="s">
        <v>2</v>
      </c>
      <c r="AP34" s="62" t="s">
        <v>2</v>
      </c>
      <c r="AQ34" s="67" t="str">
        <f>A31</f>
        <v>21.</v>
      </c>
      <c r="AR34" s="67" t="str">
        <f>B31</f>
        <v>NKXEL1HBEF</v>
      </c>
      <c r="AS34" s="67"/>
      <c r="AT34" s="303"/>
      <c r="AU34" s="209"/>
      <c r="AV34" s="209"/>
    </row>
    <row r="35" spans="1:48" ht="13.5" customHeight="1" x14ac:dyDescent="0.2">
      <c r="A35" s="304" t="s">
        <v>97</v>
      </c>
      <c r="B35" s="291" t="s">
        <v>98</v>
      </c>
      <c r="C35" s="292" t="s">
        <v>99</v>
      </c>
      <c r="D35" s="310" t="s">
        <v>100</v>
      </c>
      <c r="E35" s="332" t="s">
        <v>36</v>
      </c>
      <c r="F35" s="64">
        <f>SUM(H35:J35,M35:O35,R35:T35,W35:Y35,AB35:AD35,AG35:AI35,AL35:AN35)</f>
        <v>2</v>
      </c>
      <c r="G35" s="312">
        <f>SUM(L35,Q35,V35,AA35,AF35,AK35,AP35)</f>
        <v>4</v>
      </c>
      <c r="H35" s="64" t="s">
        <v>2</v>
      </c>
      <c r="I35" s="64" t="s">
        <v>2</v>
      </c>
      <c r="J35" s="59" t="s">
        <v>2</v>
      </c>
      <c r="K35" s="75" t="s">
        <v>2</v>
      </c>
      <c r="L35" s="62" t="s">
        <v>2</v>
      </c>
      <c r="M35" s="64"/>
      <c r="N35" s="64"/>
      <c r="O35" s="64"/>
      <c r="P35" s="64"/>
      <c r="Q35" s="62"/>
      <c r="R35" s="76">
        <v>1</v>
      </c>
      <c r="S35" s="77">
        <v>0</v>
      </c>
      <c r="T35" s="71">
        <v>1</v>
      </c>
      <c r="U35" s="70" t="s">
        <v>32</v>
      </c>
      <c r="V35" s="62">
        <v>4</v>
      </c>
      <c r="W35" s="64" t="s">
        <v>2</v>
      </c>
      <c r="X35" s="64" t="s">
        <v>2</v>
      </c>
      <c r="Y35" s="59" t="s">
        <v>2</v>
      </c>
      <c r="Z35" s="75" t="s">
        <v>2</v>
      </c>
      <c r="AA35" s="62" t="s">
        <v>2</v>
      </c>
      <c r="AB35" s="64" t="s">
        <v>2</v>
      </c>
      <c r="AC35" s="64" t="s">
        <v>2</v>
      </c>
      <c r="AD35" s="59" t="s">
        <v>2</v>
      </c>
      <c r="AE35" s="75" t="s">
        <v>2</v>
      </c>
      <c r="AF35" s="62" t="s">
        <v>2</v>
      </c>
      <c r="AG35" s="64" t="s">
        <v>2</v>
      </c>
      <c r="AH35" s="64" t="s">
        <v>2</v>
      </c>
      <c r="AI35" s="59" t="s">
        <v>2</v>
      </c>
      <c r="AJ35" s="75" t="s">
        <v>2</v>
      </c>
      <c r="AK35" s="62" t="s">
        <v>2</v>
      </c>
      <c r="AL35" s="64" t="s">
        <v>2</v>
      </c>
      <c r="AM35" s="64" t="s">
        <v>2</v>
      </c>
      <c r="AN35" s="59" t="s">
        <v>2</v>
      </c>
      <c r="AO35" s="75" t="s">
        <v>2</v>
      </c>
      <c r="AP35" s="62" t="s">
        <v>2</v>
      </c>
      <c r="AQ35" s="336" t="str">
        <f>A11</f>
        <v>2.</v>
      </c>
      <c r="AR35" s="336" t="str">
        <f>B11</f>
        <v>NMXIMAHBEF</v>
      </c>
      <c r="AS35" s="336"/>
      <c r="AT35" s="303"/>
      <c r="AU35" s="209"/>
      <c r="AV35" s="209"/>
    </row>
    <row r="36" spans="1:48" ht="13.5" customHeight="1" x14ac:dyDescent="0.2">
      <c r="A36" s="304" t="s">
        <v>101</v>
      </c>
      <c r="B36" s="291" t="s">
        <v>102</v>
      </c>
      <c r="C36" s="292" t="s">
        <v>103</v>
      </c>
      <c r="D36" s="310" t="s">
        <v>299</v>
      </c>
      <c r="E36" s="319" t="s">
        <v>77</v>
      </c>
      <c r="F36" s="333">
        <f t="shared" si="8"/>
        <v>2</v>
      </c>
      <c r="G36" s="312">
        <f t="shared" si="9"/>
        <v>5</v>
      </c>
      <c r="H36" s="64" t="s">
        <v>2</v>
      </c>
      <c r="I36" s="64" t="s">
        <v>2</v>
      </c>
      <c r="J36" s="64" t="s">
        <v>2</v>
      </c>
      <c r="K36" s="64" t="s">
        <v>2</v>
      </c>
      <c r="L36" s="62" t="s">
        <v>2</v>
      </c>
      <c r="M36" s="64" t="s">
        <v>2</v>
      </c>
      <c r="N36" s="64" t="s">
        <v>2</v>
      </c>
      <c r="O36" s="64" t="s">
        <v>2</v>
      </c>
      <c r="P36" s="64" t="s">
        <v>2</v>
      </c>
      <c r="Q36" s="62" t="s">
        <v>2</v>
      </c>
      <c r="R36" s="64" t="s">
        <v>2</v>
      </c>
      <c r="S36" s="64" t="s">
        <v>2</v>
      </c>
      <c r="T36" s="64" t="s">
        <v>2</v>
      </c>
      <c r="U36" s="64" t="s">
        <v>2</v>
      </c>
      <c r="V36" s="62" t="s">
        <v>2</v>
      </c>
      <c r="W36" s="64">
        <v>1</v>
      </c>
      <c r="X36" s="64">
        <v>0</v>
      </c>
      <c r="Y36" s="64">
        <v>1</v>
      </c>
      <c r="Z36" s="64" t="s">
        <v>28</v>
      </c>
      <c r="AA36" s="62">
        <v>5</v>
      </c>
      <c r="AB36" s="64" t="s">
        <v>2</v>
      </c>
      <c r="AC36" s="64" t="s">
        <v>2</v>
      </c>
      <c r="AD36" s="64" t="s">
        <v>2</v>
      </c>
      <c r="AE36" s="64" t="s">
        <v>2</v>
      </c>
      <c r="AF36" s="62" t="s">
        <v>2</v>
      </c>
      <c r="AG36" s="64" t="s">
        <v>2</v>
      </c>
      <c r="AH36" s="64" t="s">
        <v>2</v>
      </c>
      <c r="AI36" s="64" t="s">
        <v>2</v>
      </c>
      <c r="AJ36" s="64" t="s">
        <v>2</v>
      </c>
      <c r="AK36" s="62" t="s">
        <v>2</v>
      </c>
      <c r="AL36" s="64" t="s">
        <v>2</v>
      </c>
      <c r="AM36" s="64" t="s">
        <v>2</v>
      </c>
      <c r="AN36" s="64" t="s">
        <v>2</v>
      </c>
      <c r="AO36" s="64" t="s">
        <v>2</v>
      </c>
      <c r="AP36" s="62" t="s">
        <v>2</v>
      </c>
      <c r="AQ36" s="67" t="str">
        <f>A33</f>
        <v>23.</v>
      </c>
      <c r="AR36" s="67" t="str">
        <f>B33</f>
        <v>NSXHSFHBEF</v>
      </c>
      <c r="AS36" s="67"/>
      <c r="AT36" s="303"/>
      <c r="AU36" s="209"/>
      <c r="AV36" s="209"/>
    </row>
    <row r="37" spans="1:48" ht="13.5" customHeight="1" x14ac:dyDescent="0.2">
      <c r="A37" s="304" t="s">
        <v>104</v>
      </c>
      <c r="B37" s="291" t="s">
        <v>105</v>
      </c>
      <c r="C37" s="292" t="s">
        <v>106</v>
      </c>
      <c r="D37" s="310" t="s">
        <v>299</v>
      </c>
      <c r="E37" s="319" t="s">
        <v>77</v>
      </c>
      <c r="F37" s="333">
        <f t="shared" si="8"/>
        <v>1</v>
      </c>
      <c r="G37" s="312">
        <f t="shared" si="9"/>
        <v>4</v>
      </c>
      <c r="H37" s="64" t="s">
        <v>2</v>
      </c>
      <c r="I37" s="64" t="s">
        <v>2</v>
      </c>
      <c r="J37" s="64" t="s">
        <v>2</v>
      </c>
      <c r="K37" s="64" t="s">
        <v>2</v>
      </c>
      <c r="L37" s="62" t="s">
        <v>2</v>
      </c>
      <c r="M37" s="64" t="s">
        <v>2</v>
      </c>
      <c r="N37" s="64" t="s">
        <v>2</v>
      </c>
      <c r="O37" s="64" t="s">
        <v>2</v>
      </c>
      <c r="P37" s="64" t="s">
        <v>2</v>
      </c>
      <c r="Q37" s="62" t="s">
        <v>2</v>
      </c>
      <c r="R37" s="64" t="s">
        <v>2</v>
      </c>
      <c r="S37" s="64" t="s">
        <v>2</v>
      </c>
      <c r="T37" s="64" t="s">
        <v>2</v>
      </c>
      <c r="U37" s="64" t="s">
        <v>2</v>
      </c>
      <c r="V37" s="62" t="s">
        <v>2</v>
      </c>
      <c r="W37" s="64">
        <v>1</v>
      </c>
      <c r="X37" s="64">
        <v>0</v>
      </c>
      <c r="Y37" s="64">
        <v>0</v>
      </c>
      <c r="Z37" s="64" t="s">
        <v>32</v>
      </c>
      <c r="AA37" s="62">
        <v>4</v>
      </c>
      <c r="AB37" s="64" t="s">
        <v>2</v>
      </c>
      <c r="AC37" s="64" t="s">
        <v>2</v>
      </c>
      <c r="AD37" s="64" t="s">
        <v>2</v>
      </c>
      <c r="AE37" s="64" t="s">
        <v>2</v>
      </c>
      <c r="AF37" s="62" t="s">
        <v>2</v>
      </c>
      <c r="AG37" s="64" t="s">
        <v>2</v>
      </c>
      <c r="AH37" s="64" t="s">
        <v>2</v>
      </c>
      <c r="AI37" s="64" t="s">
        <v>2</v>
      </c>
      <c r="AJ37" s="64" t="s">
        <v>2</v>
      </c>
      <c r="AK37" s="62" t="s">
        <v>2</v>
      </c>
      <c r="AL37" s="64" t="s">
        <v>2</v>
      </c>
      <c r="AM37" s="64" t="s">
        <v>2</v>
      </c>
      <c r="AN37" s="64" t="s">
        <v>2</v>
      </c>
      <c r="AO37" s="64" t="s">
        <v>2</v>
      </c>
      <c r="AP37" s="62" t="s">
        <v>2</v>
      </c>
      <c r="AQ37" s="67" t="str">
        <f>A29</f>
        <v>19.</v>
      </c>
      <c r="AR37" s="67" t="str">
        <f>B29</f>
        <v>NSXSFAHBEF</v>
      </c>
      <c r="AS37" s="67"/>
      <c r="AT37" s="303"/>
      <c r="AU37" s="209"/>
      <c r="AV37" s="209"/>
    </row>
    <row r="38" spans="1:48" ht="13.5" customHeight="1" x14ac:dyDescent="0.2">
      <c r="A38" s="304" t="s">
        <v>107</v>
      </c>
      <c r="B38" s="291" t="s">
        <v>108</v>
      </c>
      <c r="C38" s="292" t="s">
        <v>109</v>
      </c>
      <c r="D38" s="310" t="s">
        <v>110</v>
      </c>
      <c r="E38" s="332" t="s">
        <v>60</v>
      </c>
      <c r="F38" s="333">
        <f t="shared" si="8"/>
        <v>1.5</v>
      </c>
      <c r="G38" s="312">
        <f t="shared" si="9"/>
        <v>4</v>
      </c>
      <c r="H38" s="64" t="s">
        <v>2</v>
      </c>
      <c r="I38" s="64" t="s">
        <v>2</v>
      </c>
      <c r="J38" s="64" t="s">
        <v>2</v>
      </c>
      <c r="K38" s="64" t="s">
        <v>2</v>
      </c>
      <c r="L38" s="62" t="s">
        <v>2</v>
      </c>
      <c r="M38" s="64" t="s">
        <v>2</v>
      </c>
      <c r="N38" s="64" t="s">
        <v>2</v>
      </c>
      <c r="O38" s="64" t="s">
        <v>2</v>
      </c>
      <c r="P38" s="64" t="s">
        <v>2</v>
      </c>
      <c r="Q38" s="62" t="s">
        <v>2</v>
      </c>
      <c r="R38" s="64" t="s">
        <v>2</v>
      </c>
      <c r="S38" s="64" t="s">
        <v>2</v>
      </c>
      <c r="T38" s="64" t="s">
        <v>2</v>
      </c>
      <c r="U38" s="64" t="s">
        <v>2</v>
      </c>
      <c r="V38" s="62" t="s">
        <v>2</v>
      </c>
      <c r="W38" s="64">
        <v>1</v>
      </c>
      <c r="X38" s="64">
        <v>0.5</v>
      </c>
      <c r="Y38" s="64">
        <v>0</v>
      </c>
      <c r="Z38" s="64" t="s">
        <v>32</v>
      </c>
      <c r="AA38" s="62">
        <v>4</v>
      </c>
      <c r="AB38" s="64" t="s">
        <v>2</v>
      </c>
      <c r="AC38" s="64" t="s">
        <v>2</v>
      </c>
      <c r="AD38" s="64" t="s">
        <v>2</v>
      </c>
      <c r="AE38" s="64" t="s">
        <v>2</v>
      </c>
      <c r="AF38" s="62" t="s">
        <v>2</v>
      </c>
      <c r="AG38" s="64" t="s">
        <v>2</v>
      </c>
      <c r="AH38" s="64" t="s">
        <v>2</v>
      </c>
      <c r="AI38" s="64" t="s">
        <v>2</v>
      </c>
      <c r="AJ38" s="64" t="s">
        <v>2</v>
      </c>
      <c r="AK38" s="62" t="s">
        <v>2</v>
      </c>
      <c r="AL38" s="64" t="s">
        <v>2</v>
      </c>
      <c r="AM38" s="64" t="s">
        <v>2</v>
      </c>
      <c r="AN38" s="64" t="s">
        <v>2</v>
      </c>
      <c r="AO38" s="64" t="s">
        <v>2</v>
      </c>
      <c r="AP38" s="62" t="s">
        <v>2</v>
      </c>
      <c r="AQ38" s="67" t="str">
        <f>A15</f>
        <v>6.</v>
      </c>
      <c r="AR38" s="67" t="str">
        <f>B15</f>
        <v>NMXAN2HBEF</v>
      </c>
      <c r="AS38" s="67"/>
      <c r="AT38" s="303"/>
      <c r="AU38" s="209"/>
      <c r="AV38" s="209"/>
    </row>
    <row r="39" spans="1:48" ht="13.5" customHeight="1" x14ac:dyDescent="0.2">
      <c r="A39" s="304" t="s">
        <v>111</v>
      </c>
      <c r="B39" s="291" t="s">
        <v>112</v>
      </c>
      <c r="C39" s="292" t="s">
        <v>113</v>
      </c>
      <c r="D39" s="310" t="s">
        <v>114</v>
      </c>
      <c r="E39" s="332" t="s">
        <v>77</v>
      </c>
      <c r="F39" s="333">
        <f t="shared" si="8"/>
        <v>2</v>
      </c>
      <c r="G39" s="312">
        <f t="shared" si="9"/>
        <v>5</v>
      </c>
      <c r="H39" s="64" t="s">
        <v>2</v>
      </c>
      <c r="I39" s="64" t="s">
        <v>2</v>
      </c>
      <c r="J39" s="64" t="s">
        <v>2</v>
      </c>
      <c r="K39" s="64" t="s">
        <v>2</v>
      </c>
      <c r="L39" s="62" t="s">
        <v>2</v>
      </c>
      <c r="M39" s="64" t="s">
        <v>2</v>
      </c>
      <c r="N39" s="64" t="s">
        <v>2</v>
      </c>
      <c r="O39" s="64" t="s">
        <v>2</v>
      </c>
      <c r="P39" s="64" t="s">
        <v>2</v>
      </c>
      <c r="Q39" s="62" t="s">
        <v>2</v>
      </c>
      <c r="R39" s="64" t="s">
        <v>2</v>
      </c>
      <c r="S39" s="64" t="s">
        <v>2</v>
      </c>
      <c r="T39" s="64" t="s">
        <v>2</v>
      </c>
      <c r="U39" s="64" t="s">
        <v>2</v>
      </c>
      <c r="V39" s="62" t="s">
        <v>2</v>
      </c>
      <c r="W39" s="64">
        <v>1</v>
      </c>
      <c r="X39" s="64">
        <v>0</v>
      </c>
      <c r="Y39" s="64">
        <v>1</v>
      </c>
      <c r="Z39" s="337" t="s">
        <v>28</v>
      </c>
      <c r="AA39" s="62">
        <v>5</v>
      </c>
      <c r="AB39" s="64" t="s">
        <v>2</v>
      </c>
      <c r="AC39" s="64" t="s">
        <v>2</v>
      </c>
      <c r="AD39" s="64" t="s">
        <v>2</v>
      </c>
      <c r="AE39" s="64" t="s">
        <v>2</v>
      </c>
      <c r="AF39" s="62" t="s">
        <v>2</v>
      </c>
      <c r="AG39" s="64" t="s">
        <v>2</v>
      </c>
      <c r="AH39" s="64" t="s">
        <v>2</v>
      </c>
      <c r="AI39" s="64" t="s">
        <v>2</v>
      </c>
      <c r="AJ39" s="64" t="s">
        <v>2</v>
      </c>
      <c r="AK39" s="62" t="s">
        <v>2</v>
      </c>
      <c r="AL39" s="64" t="s">
        <v>2</v>
      </c>
      <c r="AM39" s="64" t="s">
        <v>2</v>
      </c>
      <c r="AN39" s="64" t="s">
        <v>2</v>
      </c>
      <c r="AO39" s="64" t="s">
        <v>2</v>
      </c>
      <c r="AP39" s="62" t="s">
        <v>2</v>
      </c>
      <c r="AQ39" s="67" t="str">
        <f>A32</f>
        <v>22.</v>
      </c>
      <c r="AR39" s="67" t="str">
        <f>B32</f>
        <v>NSXAA1HBEF</v>
      </c>
      <c r="AS39" s="67"/>
      <c r="AT39" s="303"/>
      <c r="AU39" s="209"/>
      <c r="AV39" s="209"/>
    </row>
    <row r="40" spans="1:48" ht="13.9" customHeight="1" x14ac:dyDescent="0.2">
      <c r="A40" s="304" t="s">
        <v>115</v>
      </c>
      <c r="B40" s="291" t="s">
        <v>116</v>
      </c>
      <c r="C40" s="292" t="s">
        <v>117</v>
      </c>
      <c r="D40" s="310" t="s">
        <v>118</v>
      </c>
      <c r="E40" s="332" t="s">
        <v>36</v>
      </c>
      <c r="F40" s="64">
        <f>SUM(H40:J40,M40:O40,R40:T40,W40:Y40,AB40:AD40,AG40:AI40,AL40:AN40)</f>
        <v>2.5</v>
      </c>
      <c r="G40" s="312">
        <f>SUM(L40,Q40,V40,AA40,AF40,AK40,AP40)</f>
        <v>5</v>
      </c>
      <c r="H40" s="64" t="s">
        <v>2</v>
      </c>
      <c r="I40" s="64" t="s">
        <v>2</v>
      </c>
      <c r="J40" s="59" t="s">
        <v>2</v>
      </c>
      <c r="K40" s="75" t="s">
        <v>2</v>
      </c>
      <c r="L40" s="62" t="s">
        <v>2</v>
      </c>
      <c r="M40" s="59" t="s">
        <v>2</v>
      </c>
      <c r="N40" s="61" t="s">
        <v>2</v>
      </c>
      <c r="O40" s="59" t="s">
        <v>2</v>
      </c>
      <c r="P40" s="75" t="s">
        <v>2</v>
      </c>
      <c r="Q40" s="62" t="s">
        <v>2</v>
      </c>
      <c r="R40" s="64"/>
      <c r="S40" s="64"/>
      <c r="T40" s="64"/>
      <c r="U40" s="64"/>
      <c r="V40" s="62" t="s">
        <v>2</v>
      </c>
      <c r="W40" s="59">
        <v>1</v>
      </c>
      <c r="X40" s="61">
        <v>0</v>
      </c>
      <c r="Y40" s="59">
        <v>1.5</v>
      </c>
      <c r="Z40" s="75" t="s">
        <v>32</v>
      </c>
      <c r="AA40" s="62">
        <v>5</v>
      </c>
      <c r="AB40" s="59" t="s">
        <v>2</v>
      </c>
      <c r="AC40" s="61" t="s">
        <v>2</v>
      </c>
      <c r="AD40" s="59" t="s">
        <v>2</v>
      </c>
      <c r="AE40" s="75" t="s">
        <v>2</v>
      </c>
      <c r="AF40" s="62" t="s">
        <v>2</v>
      </c>
      <c r="AG40" s="64" t="s">
        <v>2</v>
      </c>
      <c r="AH40" s="64" t="s">
        <v>2</v>
      </c>
      <c r="AI40" s="59" t="s">
        <v>2</v>
      </c>
      <c r="AJ40" s="75" t="s">
        <v>2</v>
      </c>
      <c r="AK40" s="62" t="s">
        <v>2</v>
      </c>
      <c r="AL40" s="64" t="s">
        <v>2</v>
      </c>
      <c r="AM40" s="64" t="s">
        <v>2</v>
      </c>
      <c r="AN40" s="59" t="s">
        <v>2</v>
      </c>
      <c r="AO40" s="75" t="s">
        <v>2</v>
      </c>
      <c r="AP40" s="62" t="s">
        <v>2</v>
      </c>
      <c r="AQ40" s="67" t="str">
        <f>A35</f>
        <v>25.</v>
      </c>
      <c r="AR40" s="67" t="str">
        <f>B35</f>
        <v>NKXSH1HBEF</v>
      </c>
      <c r="AS40" s="67"/>
      <c r="AT40" s="303"/>
      <c r="AU40" s="209"/>
      <c r="AV40" s="209"/>
    </row>
    <row r="41" spans="1:48" ht="13.5" customHeight="1" x14ac:dyDescent="0.2">
      <c r="A41" s="304" t="s">
        <v>119</v>
      </c>
      <c r="B41" s="291" t="s">
        <v>120</v>
      </c>
      <c r="C41" s="292" t="s">
        <v>121</v>
      </c>
      <c r="D41" s="310" t="s">
        <v>122</v>
      </c>
      <c r="E41" s="332" t="s">
        <v>60</v>
      </c>
      <c r="F41" s="64">
        <f>SUM(H41:J41,M41:O41,R41:T41,W41:Y41,AB41:AD41,AG41:AI41,AL41:AN41)</f>
        <v>0</v>
      </c>
      <c r="G41" s="312">
        <f>SUM(L41,Q41,V41,AA41,AF41,AK41,AP41)</f>
        <v>0</v>
      </c>
      <c r="H41" s="64" t="s">
        <v>2</v>
      </c>
      <c r="I41" s="64" t="s">
        <v>2</v>
      </c>
      <c r="J41" s="59" t="s">
        <v>2</v>
      </c>
      <c r="K41" s="75" t="s">
        <v>2</v>
      </c>
      <c r="L41" s="62" t="s">
        <v>2</v>
      </c>
      <c r="M41" s="64" t="s">
        <v>2</v>
      </c>
      <c r="N41" s="64" t="s">
        <v>2</v>
      </c>
      <c r="O41" s="59" t="s">
        <v>2</v>
      </c>
      <c r="P41" s="75" t="s">
        <v>2</v>
      </c>
      <c r="Q41" s="62" t="s">
        <v>2</v>
      </c>
      <c r="R41" s="59" t="s">
        <v>2</v>
      </c>
      <c r="S41" s="61" t="s">
        <v>2</v>
      </c>
      <c r="T41" s="59" t="s">
        <v>2</v>
      </c>
      <c r="U41" s="75" t="s">
        <v>2</v>
      </c>
      <c r="V41" s="62" t="s">
        <v>2</v>
      </c>
      <c r="W41" s="77">
        <v>0</v>
      </c>
      <c r="X41" s="77">
        <v>0</v>
      </c>
      <c r="Y41" s="71">
        <v>0</v>
      </c>
      <c r="Z41" s="70" t="s">
        <v>123</v>
      </c>
      <c r="AA41" s="78">
        <v>0</v>
      </c>
      <c r="AB41" s="64" t="s">
        <v>2</v>
      </c>
      <c r="AC41" s="64" t="s">
        <v>2</v>
      </c>
      <c r="AD41" s="59" t="s">
        <v>2</v>
      </c>
      <c r="AE41" s="75" t="s">
        <v>2</v>
      </c>
      <c r="AF41" s="62" t="s">
        <v>2</v>
      </c>
      <c r="AG41" s="64" t="s">
        <v>2</v>
      </c>
      <c r="AH41" s="64" t="s">
        <v>2</v>
      </c>
      <c r="AI41" s="59" t="s">
        <v>2</v>
      </c>
      <c r="AJ41" s="75" t="s">
        <v>2</v>
      </c>
      <c r="AK41" s="62" t="s">
        <v>2</v>
      </c>
      <c r="AL41" s="64" t="s">
        <v>2</v>
      </c>
      <c r="AM41" s="64" t="s">
        <v>2</v>
      </c>
      <c r="AN41" s="59" t="s">
        <v>2</v>
      </c>
      <c r="AO41" s="75" t="s">
        <v>2</v>
      </c>
      <c r="AP41" s="62" t="s">
        <v>2</v>
      </c>
      <c r="AQ41" s="336" t="str">
        <f>A32</f>
        <v>22.</v>
      </c>
      <c r="AR41" s="336" t="str">
        <f>B32</f>
        <v>NSXAA1HBEF</v>
      </c>
      <c r="AS41" s="336" t="str">
        <f>A34</f>
        <v>24.</v>
      </c>
      <c r="AT41" s="303" t="str">
        <f>B34</f>
        <v>NKXDR1HBEF</v>
      </c>
      <c r="AU41" s="209"/>
      <c r="AV41" s="209"/>
    </row>
    <row r="42" spans="1:48" ht="13.5" customHeight="1" x14ac:dyDescent="0.2">
      <c r="A42" s="304" t="s">
        <v>124</v>
      </c>
      <c r="B42" s="291" t="s">
        <v>125</v>
      </c>
      <c r="C42" s="292" t="s">
        <v>126</v>
      </c>
      <c r="D42" s="310" t="s">
        <v>127</v>
      </c>
      <c r="E42" s="332" t="s">
        <v>36</v>
      </c>
      <c r="F42" s="333">
        <f t="shared" si="8"/>
        <v>1.5</v>
      </c>
      <c r="G42" s="312">
        <f t="shared" si="9"/>
        <v>4</v>
      </c>
      <c r="H42" s="64" t="s">
        <v>2</v>
      </c>
      <c r="I42" s="64" t="s">
        <v>2</v>
      </c>
      <c r="J42" s="64" t="s">
        <v>2</v>
      </c>
      <c r="K42" s="64" t="s">
        <v>2</v>
      </c>
      <c r="L42" s="62" t="s">
        <v>2</v>
      </c>
      <c r="M42" s="64" t="s">
        <v>2</v>
      </c>
      <c r="N42" s="64" t="s">
        <v>2</v>
      </c>
      <c r="O42" s="64" t="s">
        <v>2</v>
      </c>
      <c r="P42" s="64" t="s">
        <v>2</v>
      </c>
      <c r="Q42" s="62" t="s">
        <v>2</v>
      </c>
      <c r="R42" s="64" t="s">
        <v>2</v>
      </c>
      <c r="S42" s="64" t="s">
        <v>2</v>
      </c>
      <c r="T42" s="64" t="s">
        <v>2</v>
      </c>
      <c r="U42" s="64" t="s">
        <v>2</v>
      </c>
      <c r="V42" s="62" t="s">
        <v>2</v>
      </c>
      <c r="W42" s="64" t="s">
        <v>2</v>
      </c>
      <c r="X42" s="64" t="s">
        <v>2</v>
      </c>
      <c r="Y42" s="64" t="s">
        <v>2</v>
      </c>
      <c r="Z42" s="64" t="s">
        <v>2</v>
      </c>
      <c r="AA42" s="62" t="s">
        <v>2</v>
      </c>
      <c r="AB42" s="64">
        <v>1.5</v>
      </c>
      <c r="AC42" s="64">
        <v>0</v>
      </c>
      <c r="AD42" s="64">
        <v>0</v>
      </c>
      <c r="AE42" s="64" t="s">
        <v>32</v>
      </c>
      <c r="AF42" s="62">
        <v>4</v>
      </c>
      <c r="AG42" s="64" t="s">
        <v>2</v>
      </c>
      <c r="AH42" s="64" t="s">
        <v>2</v>
      </c>
      <c r="AI42" s="64" t="s">
        <v>2</v>
      </c>
      <c r="AJ42" s="64" t="s">
        <v>2</v>
      </c>
      <c r="AK42" s="62" t="s">
        <v>2</v>
      </c>
      <c r="AL42" s="64" t="s">
        <v>2</v>
      </c>
      <c r="AM42" s="64" t="s">
        <v>2</v>
      </c>
      <c r="AN42" s="64" t="s">
        <v>2</v>
      </c>
      <c r="AO42" s="64" t="s">
        <v>2</v>
      </c>
      <c r="AP42" s="62" t="s">
        <v>2</v>
      </c>
      <c r="AQ42" s="67" t="str">
        <f>A34</f>
        <v>24.</v>
      </c>
      <c r="AR42" s="67" t="str">
        <f>B34</f>
        <v>NKXDR1HBEF</v>
      </c>
      <c r="AS42" s="67"/>
      <c r="AT42" s="303"/>
      <c r="AU42" s="209"/>
      <c r="AV42" s="209"/>
    </row>
    <row r="43" spans="1:48" ht="13.5" customHeight="1" x14ac:dyDescent="0.2">
      <c r="A43" s="304" t="s">
        <v>128</v>
      </c>
      <c r="B43" s="291" t="s">
        <v>129</v>
      </c>
      <c r="C43" s="292" t="s">
        <v>130</v>
      </c>
      <c r="D43" s="310" t="s">
        <v>59</v>
      </c>
      <c r="E43" s="332" t="s">
        <v>60</v>
      </c>
      <c r="F43" s="64">
        <f>SUM(H43:J43,M43:O43,R43:T43,W43:Y43,AB43:AD43,AG43:AI43,AL43:AN43)</f>
        <v>2</v>
      </c>
      <c r="G43" s="312">
        <f>SUM(L43,Q43,V43,AA43,AF43,AK43,AP43)</f>
        <v>5</v>
      </c>
      <c r="H43" s="64" t="s">
        <v>2</v>
      </c>
      <c r="I43" s="64" t="s">
        <v>2</v>
      </c>
      <c r="J43" s="59" t="s">
        <v>2</v>
      </c>
      <c r="K43" s="75" t="s">
        <v>2</v>
      </c>
      <c r="L43" s="62" t="s">
        <v>2</v>
      </c>
      <c r="M43" s="77" t="s">
        <v>2</v>
      </c>
      <c r="N43" s="77" t="s">
        <v>2</v>
      </c>
      <c r="O43" s="71" t="s">
        <v>2</v>
      </c>
      <c r="P43" s="70" t="s">
        <v>2</v>
      </c>
      <c r="Q43" s="78" t="s">
        <v>2</v>
      </c>
      <c r="R43" s="59" t="s">
        <v>2</v>
      </c>
      <c r="S43" s="61" t="s">
        <v>2</v>
      </c>
      <c r="T43" s="59" t="s">
        <v>2</v>
      </c>
      <c r="U43" s="75" t="s">
        <v>2</v>
      </c>
      <c r="V43" s="62" t="s">
        <v>2</v>
      </c>
      <c r="W43" s="77"/>
      <c r="X43" s="77"/>
      <c r="Y43" s="71"/>
      <c r="Z43" s="70"/>
      <c r="AA43" s="78"/>
      <c r="AB43" s="56">
        <v>1</v>
      </c>
      <c r="AC43" s="64">
        <v>0</v>
      </c>
      <c r="AD43" s="59">
        <v>1</v>
      </c>
      <c r="AE43" s="75" t="s">
        <v>32</v>
      </c>
      <c r="AF43" s="62">
        <v>5</v>
      </c>
      <c r="AG43" s="64" t="s">
        <v>2</v>
      </c>
      <c r="AH43" s="64" t="s">
        <v>2</v>
      </c>
      <c r="AI43" s="59" t="s">
        <v>2</v>
      </c>
      <c r="AJ43" s="75" t="s">
        <v>2</v>
      </c>
      <c r="AK43" s="62" t="s">
        <v>2</v>
      </c>
      <c r="AL43" s="64" t="s">
        <v>2</v>
      </c>
      <c r="AM43" s="64" t="s">
        <v>2</v>
      </c>
      <c r="AN43" s="59" t="s">
        <v>2</v>
      </c>
      <c r="AO43" s="75" t="s">
        <v>2</v>
      </c>
      <c r="AP43" s="62" t="s">
        <v>2</v>
      </c>
      <c r="AQ43" s="336" t="str">
        <f>A40</f>
        <v>30.</v>
      </c>
      <c r="AR43" s="336" t="str">
        <f>B40</f>
        <v>NKXOR1HBEF</v>
      </c>
      <c r="AS43" s="336"/>
      <c r="AT43" s="303"/>
      <c r="AU43" s="209"/>
      <c r="AV43" s="209"/>
    </row>
    <row r="44" spans="1:48" ht="13.5" customHeight="1" x14ac:dyDescent="0.2">
      <c r="A44" s="304" t="s">
        <v>131</v>
      </c>
      <c r="B44" s="291" t="s">
        <v>132</v>
      </c>
      <c r="C44" s="292" t="s">
        <v>133</v>
      </c>
      <c r="D44" s="310" t="s">
        <v>301</v>
      </c>
      <c r="E44" s="332" t="s">
        <v>77</v>
      </c>
      <c r="F44" s="333">
        <f>SUM(H44:J44,M44:O44,R44:T44,W44:Y44,AB44:AD44,AG44:AI44,AL44:AN44)</f>
        <v>1.5</v>
      </c>
      <c r="G44" s="312">
        <f>SUM(L44,Q44,V44,AA44,AF44,AK44,AP44)</f>
        <v>4</v>
      </c>
      <c r="H44" s="64"/>
      <c r="I44" s="64"/>
      <c r="J44" s="59"/>
      <c r="K44" s="59"/>
      <c r="L44" s="62"/>
      <c r="M44" s="77"/>
      <c r="N44" s="77"/>
      <c r="O44" s="71"/>
      <c r="P44" s="70"/>
      <c r="Q44" s="78"/>
      <c r="R44" s="64"/>
      <c r="S44" s="64"/>
      <c r="T44" s="64"/>
      <c r="U44" s="64"/>
      <c r="V44" s="62"/>
      <c r="W44" s="64"/>
      <c r="X44" s="64"/>
      <c r="Y44" s="64"/>
      <c r="Z44" s="64"/>
      <c r="AA44" s="62"/>
      <c r="AB44" s="64">
        <v>0.5</v>
      </c>
      <c r="AC44" s="64">
        <v>0</v>
      </c>
      <c r="AD44" s="64">
        <v>1</v>
      </c>
      <c r="AE44" s="64" t="s">
        <v>28</v>
      </c>
      <c r="AF44" s="62">
        <v>4</v>
      </c>
      <c r="AG44" s="64"/>
      <c r="AH44" s="64"/>
      <c r="AI44" s="64"/>
      <c r="AJ44" s="64"/>
      <c r="AK44" s="62"/>
      <c r="AL44" s="64"/>
      <c r="AM44" s="64"/>
      <c r="AN44" s="59"/>
      <c r="AO44" s="59"/>
      <c r="AP44" s="62"/>
      <c r="AQ44" s="67" t="str">
        <f>A36</f>
        <v>26.</v>
      </c>
      <c r="AR44" s="67" t="str">
        <f>B36</f>
        <v>NSXFSSHBEF</v>
      </c>
      <c r="AS44" s="67"/>
      <c r="AT44" s="303"/>
      <c r="AU44" s="209"/>
      <c r="AV44" s="209"/>
    </row>
    <row r="45" spans="1:48" ht="13.5" customHeight="1" x14ac:dyDescent="0.2">
      <c r="A45" s="304" t="s">
        <v>134</v>
      </c>
      <c r="B45" s="291" t="s">
        <v>135</v>
      </c>
      <c r="C45" s="292" t="s">
        <v>136</v>
      </c>
      <c r="D45" s="310" t="s">
        <v>127</v>
      </c>
      <c r="E45" s="332" t="s">
        <v>36</v>
      </c>
      <c r="F45" s="333">
        <f>SUM(H45:J45,M45:O45,R45:T45,W45:Y45,AB45:AD45,AG45:AI45,AL45:AN45)</f>
        <v>1</v>
      </c>
      <c r="G45" s="312">
        <f>SUM(L45,Q45,V45,AA45,AF45,AK45,AP45)</f>
        <v>4</v>
      </c>
      <c r="H45" s="64" t="s">
        <v>2</v>
      </c>
      <c r="I45" s="64" t="s">
        <v>2</v>
      </c>
      <c r="J45" s="64" t="s">
        <v>2</v>
      </c>
      <c r="K45" s="64" t="s">
        <v>2</v>
      </c>
      <c r="L45" s="62" t="s">
        <v>2</v>
      </c>
      <c r="M45" s="64" t="s">
        <v>2</v>
      </c>
      <c r="N45" s="64" t="s">
        <v>2</v>
      </c>
      <c r="O45" s="64" t="s">
        <v>2</v>
      </c>
      <c r="P45" s="64" t="s">
        <v>2</v>
      </c>
      <c r="Q45" s="62" t="s">
        <v>2</v>
      </c>
      <c r="R45" s="64" t="s">
        <v>2</v>
      </c>
      <c r="S45" s="64" t="s">
        <v>2</v>
      </c>
      <c r="T45" s="64" t="s">
        <v>2</v>
      </c>
      <c r="U45" s="64" t="s">
        <v>2</v>
      </c>
      <c r="V45" s="62" t="s">
        <v>2</v>
      </c>
      <c r="W45" s="64" t="s">
        <v>2</v>
      </c>
      <c r="X45" s="64" t="s">
        <v>2</v>
      </c>
      <c r="Y45" s="64" t="s">
        <v>2</v>
      </c>
      <c r="Z45" s="64" t="s">
        <v>2</v>
      </c>
      <c r="AA45" s="62" t="s">
        <v>2</v>
      </c>
      <c r="AB45" s="64"/>
      <c r="AC45" s="64"/>
      <c r="AD45" s="64"/>
      <c r="AE45" s="64"/>
      <c r="AF45" s="62"/>
      <c r="AG45" s="64">
        <v>1</v>
      </c>
      <c r="AH45" s="64">
        <v>0</v>
      </c>
      <c r="AI45" s="64">
        <v>0</v>
      </c>
      <c r="AJ45" s="64" t="s">
        <v>32</v>
      </c>
      <c r="AK45" s="62">
        <v>4</v>
      </c>
      <c r="AL45" s="64" t="s">
        <v>2</v>
      </c>
      <c r="AM45" s="64" t="s">
        <v>2</v>
      </c>
      <c r="AN45" s="64" t="s">
        <v>2</v>
      </c>
      <c r="AO45" s="64" t="s">
        <v>2</v>
      </c>
      <c r="AP45" s="62" t="s">
        <v>2</v>
      </c>
      <c r="AQ45" s="67" t="str">
        <f>A42</f>
        <v>31.</v>
      </c>
      <c r="AR45" s="67" t="str">
        <f>B42</f>
        <v>NKXSA1HBEF</v>
      </c>
      <c r="AS45" s="67"/>
      <c r="AT45" s="303"/>
      <c r="AU45" s="209"/>
      <c r="AV45" s="209"/>
    </row>
    <row r="46" spans="1:48" s="3" customFormat="1" ht="13.5" customHeight="1" x14ac:dyDescent="0.2">
      <c r="A46" s="304" t="s">
        <v>137</v>
      </c>
      <c r="B46" s="291" t="s">
        <v>2</v>
      </c>
      <c r="C46" s="338" t="s">
        <v>138</v>
      </c>
      <c r="D46" s="339"/>
      <c r="E46" s="340"/>
      <c r="F46" s="64">
        <f t="shared" si="8"/>
        <v>10</v>
      </c>
      <c r="G46" s="312">
        <f t="shared" si="9"/>
        <v>25</v>
      </c>
      <c r="H46" s="341" t="s">
        <v>2</v>
      </c>
      <c r="I46" s="341" t="s">
        <v>2</v>
      </c>
      <c r="J46" s="57" t="s">
        <v>2</v>
      </c>
      <c r="K46" s="342" t="s">
        <v>2</v>
      </c>
      <c r="L46" s="62" t="s">
        <v>2</v>
      </c>
      <c r="M46" s="341" t="s">
        <v>2</v>
      </c>
      <c r="N46" s="341" t="s">
        <v>2</v>
      </c>
      <c r="O46" s="57" t="s">
        <v>2</v>
      </c>
      <c r="P46" s="342" t="s">
        <v>2</v>
      </c>
      <c r="Q46" s="62" t="s">
        <v>2</v>
      </c>
      <c r="R46" s="57" t="s">
        <v>2</v>
      </c>
      <c r="S46" s="343" t="s">
        <v>2</v>
      </c>
      <c r="T46" s="57" t="s">
        <v>2</v>
      </c>
      <c r="U46" s="342" t="s">
        <v>2</v>
      </c>
      <c r="V46" s="62" t="s">
        <v>2</v>
      </c>
      <c r="W46" s="341" t="s">
        <v>2</v>
      </c>
      <c r="X46" s="341" t="s">
        <v>2</v>
      </c>
      <c r="Y46" s="57" t="s">
        <v>2</v>
      </c>
      <c r="Z46" s="342" t="s">
        <v>2</v>
      </c>
      <c r="AA46" s="62" t="s">
        <v>2</v>
      </c>
      <c r="AB46" s="341">
        <v>2</v>
      </c>
      <c r="AC46" s="341">
        <v>0</v>
      </c>
      <c r="AD46" s="57">
        <v>2</v>
      </c>
      <c r="AE46" s="342" t="s">
        <v>2</v>
      </c>
      <c r="AF46" s="62">
        <v>10</v>
      </c>
      <c r="AG46" s="341">
        <v>2</v>
      </c>
      <c r="AH46" s="341">
        <v>0</v>
      </c>
      <c r="AI46" s="57">
        <v>2</v>
      </c>
      <c r="AJ46" s="342" t="s">
        <v>2</v>
      </c>
      <c r="AK46" s="62">
        <v>10</v>
      </c>
      <c r="AL46" s="341">
        <v>1</v>
      </c>
      <c r="AM46" s="341">
        <v>0</v>
      </c>
      <c r="AN46" s="57">
        <v>1</v>
      </c>
      <c r="AO46" s="342" t="s">
        <v>2</v>
      </c>
      <c r="AP46" s="62">
        <v>5</v>
      </c>
      <c r="AQ46" s="336" t="str">
        <f>A41</f>
        <v>35.</v>
      </c>
      <c r="AR46" s="336" t="str">
        <f>B41</f>
        <v>NBXSS1HBEF</v>
      </c>
      <c r="AS46" s="336"/>
      <c r="AT46" s="303" t="s">
        <v>2</v>
      </c>
      <c r="AU46" s="209"/>
      <c r="AV46" s="209"/>
    </row>
    <row r="47" spans="1:48" ht="13.5" customHeight="1" x14ac:dyDescent="0.2">
      <c r="A47" s="304" t="s">
        <v>139</v>
      </c>
      <c r="B47" s="291" t="s">
        <v>140</v>
      </c>
      <c r="C47" s="292" t="s">
        <v>141</v>
      </c>
      <c r="D47" s="55" t="s">
        <v>142</v>
      </c>
      <c r="E47" s="328" t="s">
        <v>143</v>
      </c>
      <c r="F47" s="64">
        <f t="shared" si="8"/>
        <v>1.5</v>
      </c>
      <c r="G47" s="312">
        <f t="shared" si="9"/>
        <v>4</v>
      </c>
      <c r="H47" s="64" t="s">
        <v>2</v>
      </c>
      <c r="I47" s="64" t="s">
        <v>2</v>
      </c>
      <c r="J47" s="59" t="s">
        <v>2</v>
      </c>
      <c r="K47" s="75" t="s">
        <v>2</v>
      </c>
      <c r="L47" s="62" t="s">
        <v>2</v>
      </c>
      <c r="M47" s="64" t="s">
        <v>2</v>
      </c>
      <c r="N47" s="64" t="s">
        <v>2</v>
      </c>
      <c r="O47" s="59" t="s">
        <v>2</v>
      </c>
      <c r="P47" s="75" t="s">
        <v>2</v>
      </c>
      <c r="Q47" s="62" t="s">
        <v>2</v>
      </c>
      <c r="R47" s="57" t="s">
        <v>2</v>
      </c>
      <c r="S47" s="343" t="s">
        <v>2</v>
      </c>
      <c r="T47" s="57" t="s">
        <v>2</v>
      </c>
      <c r="U47" s="342" t="s">
        <v>2</v>
      </c>
      <c r="V47" s="62" t="s">
        <v>2</v>
      </c>
      <c r="W47" s="341" t="s">
        <v>2</v>
      </c>
      <c r="X47" s="341" t="s">
        <v>2</v>
      </c>
      <c r="Y47" s="57" t="s">
        <v>2</v>
      </c>
      <c r="Z47" s="342" t="s">
        <v>2</v>
      </c>
      <c r="AA47" s="62" t="s">
        <v>2</v>
      </c>
      <c r="AB47" s="64">
        <v>0</v>
      </c>
      <c r="AC47" s="64">
        <v>0</v>
      </c>
      <c r="AD47" s="64">
        <v>1.5</v>
      </c>
      <c r="AE47" s="64" t="s">
        <v>28</v>
      </c>
      <c r="AF47" s="62">
        <v>4</v>
      </c>
      <c r="AG47" s="64" t="s">
        <v>2</v>
      </c>
      <c r="AH47" s="64" t="s">
        <v>2</v>
      </c>
      <c r="AI47" s="64" t="s">
        <v>2</v>
      </c>
      <c r="AJ47" s="64" t="s">
        <v>2</v>
      </c>
      <c r="AK47" s="62" t="s">
        <v>2</v>
      </c>
      <c r="AL47" s="64" t="s">
        <v>2</v>
      </c>
      <c r="AM47" s="64" t="s">
        <v>2</v>
      </c>
      <c r="AN47" s="64" t="s">
        <v>2</v>
      </c>
      <c r="AO47" s="64" t="s">
        <v>2</v>
      </c>
      <c r="AP47" s="62" t="s">
        <v>2</v>
      </c>
      <c r="AQ47" s="336" t="s">
        <v>2</v>
      </c>
      <c r="AR47" s="344" t="s">
        <v>2</v>
      </c>
      <c r="AS47" s="336"/>
      <c r="AT47" s="303" t="s">
        <v>2</v>
      </c>
      <c r="AU47" s="209"/>
      <c r="AV47" s="209"/>
    </row>
    <row r="48" spans="1:48" ht="13.5" customHeight="1" x14ac:dyDescent="0.2">
      <c r="A48" s="304" t="s">
        <v>144</v>
      </c>
      <c r="B48" s="291" t="s">
        <v>145</v>
      </c>
      <c r="C48" s="292" t="s">
        <v>146</v>
      </c>
      <c r="D48" s="55" t="s">
        <v>142</v>
      </c>
      <c r="E48" s="328" t="s">
        <v>143</v>
      </c>
      <c r="F48" s="64">
        <f t="shared" si="8"/>
        <v>2</v>
      </c>
      <c r="G48" s="312">
        <f t="shared" si="9"/>
        <v>4</v>
      </c>
      <c r="H48" s="64" t="s">
        <v>2</v>
      </c>
      <c r="I48" s="64" t="s">
        <v>2</v>
      </c>
      <c r="J48" s="59" t="s">
        <v>2</v>
      </c>
      <c r="K48" s="75" t="s">
        <v>2</v>
      </c>
      <c r="L48" s="62" t="s">
        <v>2</v>
      </c>
      <c r="M48" s="64" t="s">
        <v>2</v>
      </c>
      <c r="N48" s="64" t="s">
        <v>2</v>
      </c>
      <c r="O48" s="59" t="s">
        <v>2</v>
      </c>
      <c r="P48" s="75" t="s">
        <v>2</v>
      </c>
      <c r="Q48" s="62" t="s">
        <v>2</v>
      </c>
      <c r="R48" s="57" t="s">
        <v>2</v>
      </c>
      <c r="S48" s="343" t="s">
        <v>2</v>
      </c>
      <c r="T48" s="57" t="s">
        <v>2</v>
      </c>
      <c r="U48" s="342" t="s">
        <v>2</v>
      </c>
      <c r="V48" s="62" t="s">
        <v>2</v>
      </c>
      <c r="W48" s="341" t="s">
        <v>2</v>
      </c>
      <c r="X48" s="341" t="s">
        <v>2</v>
      </c>
      <c r="Y48" s="57" t="s">
        <v>2</v>
      </c>
      <c r="Z48" s="342" t="s">
        <v>2</v>
      </c>
      <c r="AA48" s="62" t="s">
        <v>2</v>
      </c>
      <c r="AB48" s="64" t="s">
        <v>2</v>
      </c>
      <c r="AC48" s="64" t="s">
        <v>2</v>
      </c>
      <c r="AD48" s="64" t="s">
        <v>2</v>
      </c>
      <c r="AE48" s="64" t="s">
        <v>2</v>
      </c>
      <c r="AF48" s="62" t="s">
        <v>2</v>
      </c>
      <c r="AG48" s="341">
        <v>0</v>
      </c>
      <c r="AH48" s="341">
        <v>0</v>
      </c>
      <c r="AI48" s="57">
        <v>2</v>
      </c>
      <c r="AJ48" s="342" t="s">
        <v>28</v>
      </c>
      <c r="AK48" s="62">
        <v>4</v>
      </c>
      <c r="AL48" s="64" t="s">
        <v>2</v>
      </c>
      <c r="AM48" s="64" t="s">
        <v>2</v>
      </c>
      <c r="AN48" s="64" t="s">
        <v>2</v>
      </c>
      <c r="AO48" s="64" t="s">
        <v>2</v>
      </c>
      <c r="AP48" s="62" t="s">
        <v>2</v>
      </c>
      <c r="AQ48" s="336" t="str">
        <f>A47</f>
        <v>37.</v>
      </c>
      <c r="AR48" s="336" t="str">
        <f>B47</f>
        <v>NDPPM1HBEF</v>
      </c>
      <c r="AS48" s="336"/>
      <c r="AT48" s="303"/>
      <c r="AU48" s="209"/>
      <c r="AV48" s="209"/>
    </row>
    <row r="49" spans="1:48" ht="13.5" customHeight="1" thickBot="1" x14ac:dyDescent="0.25">
      <c r="A49" s="321" t="s">
        <v>147</v>
      </c>
      <c r="B49" s="345" t="s">
        <v>148</v>
      </c>
      <c r="C49" s="346" t="s">
        <v>149</v>
      </c>
      <c r="D49" s="347" t="s">
        <v>122</v>
      </c>
      <c r="E49" s="348" t="s">
        <v>143</v>
      </c>
      <c r="F49" s="349">
        <f t="shared" si="8"/>
        <v>0</v>
      </c>
      <c r="G49" s="350">
        <f t="shared" si="9"/>
        <v>15</v>
      </c>
      <c r="H49" s="351" t="s">
        <v>2</v>
      </c>
      <c r="I49" s="351" t="s">
        <v>2</v>
      </c>
      <c r="J49" s="351" t="s">
        <v>2</v>
      </c>
      <c r="K49" s="351" t="s">
        <v>2</v>
      </c>
      <c r="L49" s="272" t="s">
        <v>2</v>
      </c>
      <c r="M49" s="351" t="s">
        <v>2</v>
      </c>
      <c r="N49" s="351" t="s">
        <v>2</v>
      </c>
      <c r="O49" s="351" t="s">
        <v>2</v>
      </c>
      <c r="P49" s="351" t="s">
        <v>2</v>
      </c>
      <c r="Q49" s="272" t="s">
        <v>2</v>
      </c>
      <c r="R49" s="351" t="s">
        <v>2</v>
      </c>
      <c r="S49" s="351" t="s">
        <v>2</v>
      </c>
      <c r="T49" s="351" t="s">
        <v>2</v>
      </c>
      <c r="U49" s="351" t="s">
        <v>2</v>
      </c>
      <c r="V49" s="272" t="s">
        <v>2</v>
      </c>
      <c r="W49" s="351" t="s">
        <v>2</v>
      </c>
      <c r="X49" s="351" t="s">
        <v>2</v>
      </c>
      <c r="Y49" s="351" t="s">
        <v>2</v>
      </c>
      <c r="Z49" s="351" t="s">
        <v>2</v>
      </c>
      <c r="AA49" s="272" t="s">
        <v>2</v>
      </c>
      <c r="AB49" s="351" t="s">
        <v>2</v>
      </c>
      <c r="AC49" s="351" t="s">
        <v>2</v>
      </c>
      <c r="AD49" s="351" t="s">
        <v>2</v>
      </c>
      <c r="AE49" s="351" t="s">
        <v>2</v>
      </c>
      <c r="AF49" s="272" t="s">
        <v>2</v>
      </c>
      <c r="AG49" s="351" t="s">
        <v>2</v>
      </c>
      <c r="AH49" s="351" t="s">
        <v>2</v>
      </c>
      <c r="AI49" s="351" t="s">
        <v>2</v>
      </c>
      <c r="AJ49" s="351" t="s">
        <v>2</v>
      </c>
      <c r="AK49" s="272" t="s">
        <v>2</v>
      </c>
      <c r="AL49" s="351">
        <v>0</v>
      </c>
      <c r="AM49" s="351">
        <v>0</v>
      </c>
      <c r="AN49" s="351">
        <v>0</v>
      </c>
      <c r="AO49" s="351" t="s">
        <v>28</v>
      </c>
      <c r="AP49" s="272">
        <v>15</v>
      </c>
      <c r="AQ49" s="352" t="str">
        <f>A48</f>
        <v>38.</v>
      </c>
      <c r="AR49" s="352" t="str">
        <f>B48</f>
        <v>NDPPM2HBEF</v>
      </c>
      <c r="AS49" s="352"/>
      <c r="AT49" s="353"/>
      <c r="AU49" s="209"/>
      <c r="AV49" s="209"/>
    </row>
    <row r="50" spans="1:48" ht="12.75" customHeight="1" x14ac:dyDescent="0.2">
      <c r="A50" s="212" t="s">
        <v>150</v>
      </c>
      <c r="B50" s="2"/>
      <c r="C50" s="2"/>
      <c r="D50" s="2"/>
      <c r="E50" s="2"/>
      <c r="F50" s="260"/>
      <c r="G50" s="260"/>
      <c r="H50" s="6"/>
      <c r="I50" s="6"/>
      <c r="J50" s="6"/>
      <c r="K50" s="6"/>
      <c r="L50" s="15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15"/>
      <c r="AB50" s="6"/>
      <c r="AC50" s="6"/>
      <c r="AD50" s="6"/>
      <c r="AE50" s="6"/>
      <c r="AF50" s="15"/>
      <c r="AG50" s="6"/>
      <c r="AH50" s="6"/>
      <c r="AI50" s="6"/>
      <c r="AJ50" s="6"/>
      <c r="AK50" s="15"/>
      <c r="AL50" s="6"/>
      <c r="AM50" s="6"/>
      <c r="AN50" s="6"/>
      <c r="AO50" s="6"/>
      <c r="AP50" s="6"/>
      <c r="AQ50" s="6"/>
      <c r="AR50" s="1"/>
      <c r="AS50" s="6"/>
      <c r="AU50" s="209"/>
      <c r="AV50" s="209"/>
    </row>
    <row r="51" spans="1:48" ht="12.75" customHeight="1" x14ac:dyDescent="0.2">
      <c r="B51" s="234"/>
      <c r="C51" s="234"/>
      <c r="D51" s="234"/>
      <c r="E51" s="234"/>
      <c r="F51" s="234"/>
      <c r="G51" s="234"/>
      <c r="H51" s="234"/>
      <c r="I51" s="234"/>
      <c r="J51" s="234"/>
      <c r="K51" s="234"/>
      <c r="L51" s="234"/>
      <c r="M51" s="234"/>
      <c r="N51" s="234"/>
      <c r="O51" s="234"/>
      <c r="P51" s="234"/>
      <c r="Q51" s="234"/>
      <c r="R51" s="234"/>
      <c r="S51" s="234"/>
      <c r="T51" s="234"/>
      <c r="U51" s="234"/>
      <c r="V51" s="234"/>
      <c r="W51" s="234"/>
      <c r="X51" s="234"/>
      <c r="Y51" s="234"/>
      <c r="Z51" s="234"/>
      <c r="AA51" s="234"/>
      <c r="AB51" s="234"/>
      <c r="AC51" s="234"/>
      <c r="AD51" s="234"/>
      <c r="AE51" s="234"/>
      <c r="AF51" s="234"/>
      <c r="AG51" s="234"/>
      <c r="AH51" s="234"/>
      <c r="AI51" s="234"/>
      <c r="AJ51" s="234"/>
      <c r="AK51" s="234"/>
      <c r="AL51" s="234"/>
      <c r="AM51" s="234"/>
      <c r="AN51" s="354"/>
      <c r="AR51" s="1"/>
      <c r="AT51" s="355"/>
      <c r="AU51" s="209"/>
      <c r="AV51" s="209"/>
    </row>
    <row r="52" spans="1:48" ht="13.5" thickBot="1" x14ac:dyDescent="0.25">
      <c r="A52" s="356" t="s">
        <v>1</v>
      </c>
      <c r="B52" s="356"/>
      <c r="C52" s="356"/>
      <c r="D52" s="356"/>
      <c r="E52" s="356"/>
      <c r="F52" s="356"/>
      <c r="G52" s="356"/>
      <c r="H52" s="355"/>
      <c r="I52" s="355"/>
      <c r="J52" s="355"/>
      <c r="K52" s="355"/>
      <c r="L52" s="355"/>
      <c r="M52" s="355"/>
      <c r="N52" s="355"/>
      <c r="O52" s="355"/>
      <c r="P52" s="355"/>
      <c r="Q52" s="355"/>
      <c r="R52" s="355"/>
      <c r="S52" s="355"/>
      <c r="T52" s="355"/>
      <c r="U52" s="355"/>
      <c r="V52" s="355"/>
      <c r="W52" s="355"/>
      <c r="X52" s="355"/>
      <c r="Y52" s="355"/>
      <c r="Z52" s="355"/>
      <c r="AA52" s="355"/>
      <c r="AB52" s="355"/>
      <c r="AC52" s="355"/>
      <c r="AD52" s="355"/>
      <c r="AE52" s="355"/>
      <c r="AF52" s="355"/>
      <c r="AG52" s="355"/>
      <c r="AH52" s="355"/>
      <c r="AI52" s="355"/>
      <c r="AJ52" s="355"/>
      <c r="AK52" s="355"/>
      <c r="AL52" s="355"/>
      <c r="AM52" s="355"/>
      <c r="AN52" s="355"/>
      <c r="AO52" s="355"/>
      <c r="AP52" s="355"/>
      <c r="AQ52" s="356"/>
      <c r="AR52" s="356"/>
      <c r="AS52" s="2"/>
      <c r="AT52" s="355"/>
      <c r="AU52" s="209"/>
      <c r="AV52" s="209"/>
    </row>
    <row r="53" spans="1:48" s="2" customFormat="1" ht="12.75" customHeight="1" thickBot="1" x14ac:dyDescent="0.25">
      <c r="A53" s="261" t="s">
        <v>2</v>
      </c>
      <c r="B53" s="262" t="s">
        <v>3</v>
      </c>
      <c r="C53" s="357" t="s">
        <v>4</v>
      </c>
      <c r="D53" s="358" t="s">
        <v>5</v>
      </c>
      <c r="E53" s="359"/>
      <c r="F53" s="19" t="s">
        <v>7</v>
      </c>
      <c r="G53" s="213" t="s">
        <v>8</v>
      </c>
      <c r="H53" s="265" t="s">
        <v>9</v>
      </c>
      <c r="I53" s="266"/>
      <c r="J53" s="266"/>
      <c r="K53" s="266"/>
      <c r="L53" s="266"/>
      <c r="M53" s="266"/>
      <c r="N53" s="266"/>
      <c r="O53" s="266"/>
      <c r="P53" s="266"/>
      <c r="Q53" s="266"/>
      <c r="R53" s="266"/>
      <c r="S53" s="266"/>
      <c r="T53" s="266"/>
      <c r="U53" s="266"/>
      <c r="V53" s="266"/>
      <c r="W53" s="266"/>
      <c r="X53" s="266"/>
      <c r="Y53" s="266"/>
      <c r="Z53" s="266"/>
      <c r="AA53" s="266"/>
      <c r="AB53" s="266"/>
      <c r="AC53" s="266"/>
      <c r="AD53" s="266"/>
      <c r="AE53" s="266"/>
      <c r="AF53" s="266"/>
      <c r="AG53" s="266"/>
      <c r="AH53" s="266"/>
      <c r="AI53" s="266"/>
      <c r="AJ53" s="266"/>
      <c r="AK53" s="266"/>
      <c r="AL53" s="266"/>
      <c r="AM53" s="266"/>
      <c r="AN53" s="266"/>
      <c r="AO53" s="266"/>
      <c r="AP53" s="267"/>
      <c r="AQ53" s="268" t="s">
        <v>2</v>
      </c>
      <c r="AR53" s="269" t="s">
        <v>10</v>
      </c>
      <c r="AS53" s="268" t="s">
        <v>2</v>
      </c>
      <c r="AT53" s="270" t="s">
        <v>10</v>
      </c>
      <c r="AU53" s="209"/>
      <c r="AV53" s="209"/>
    </row>
    <row r="54" spans="1:48" s="2" customFormat="1" ht="13.5" customHeight="1" thickBot="1" x14ac:dyDescent="0.25">
      <c r="A54" s="261"/>
      <c r="B54" s="262"/>
      <c r="C54" s="357"/>
      <c r="D54" s="358"/>
      <c r="E54" s="360"/>
      <c r="F54" s="210" t="s">
        <v>11</v>
      </c>
      <c r="G54" s="214"/>
      <c r="H54" s="271" t="s">
        <v>2</v>
      </c>
      <c r="I54" s="210" t="s">
        <v>2</v>
      </c>
      <c r="J54" s="210" t="s">
        <v>12</v>
      </c>
      <c r="K54" s="210" t="s">
        <v>2</v>
      </c>
      <c r="L54" s="272" t="s">
        <v>2</v>
      </c>
      <c r="M54" s="210" t="s">
        <v>2</v>
      </c>
      <c r="N54" s="210" t="s">
        <v>2</v>
      </c>
      <c r="O54" s="210" t="s">
        <v>13</v>
      </c>
      <c r="P54" s="210" t="s">
        <v>2</v>
      </c>
      <c r="Q54" s="272" t="s">
        <v>2</v>
      </c>
      <c r="R54" s="210" t="s">
        <v>2</v>
      </c>
      <c r="S54" s="210" t="s">
        <v>2</v>
      </c>
      <c r="T54" s="210" t="s">
        <v>14</v>
      </c>
      <c r="U54" s="210" t="s">
        <v>2</v>
      </c>
      <c r="V54" s="272" t="s">
        <v>2</v>
      </c>
      <c r="W54" s="210" t="s">
        <v>2</v>
      </c>
      <c r="X54" s="210" t="s">
        <v>2</v>
      </c>
      <c r="Y54" s="210" t="s">
        <v>15</v>
      </c>
      <c r="Z54" s="210" t="s">
        <v>2</v>
      </c>
      <c r="AA54" s="272" t="s">
        <v>2</v>
      </c>
      <c r="AB54" s="210" t="s">
        <v>2</v>
      </c>
      <c r="AC54" s="210" t="s">
        <v>2</v>
      </c>
      <c r="AD54" s="210" t="s">
        <v>16</v>
      </c>
      <c r="AE54" s="210" t="s">
        <v>2</v>
      </c>
      <c r="AF54" s="272" t="s">
        <v>2</v>
      </c>
      <c r="AG54" s="210" t="s">
        <v>2</v>
      </c>
      <c r="AH54" s="210" t="s">
        <v>2</v>
      </c>
      <c r="AI54" s="210" t="s">
        <v>17</v>
      </c>
      <c r="AJ54" s="210" t="s">
        <v>2</v>
      </c>
      <c r="AK54" s="184" t="s">
        <v>2</v>
      </c>
      <c r="AL54" s="23" t="s">
        <v>2</v>
      </c>
      <c r="AM54" s="24" t="s">
        <v>2</v>
      </c>
      <c r="AN54" s="24" t="s">
        <v>18</v>
      </c>
      <c r="AO54" s="24" t="s">
        <v>2</v>
      </c>
      <c r="AP54" s="25" t="s">
        <v>2</v>
      </c>
      <c r="AQ54" s="268"/>
      <c r="AR54" s="269"/>
      <c r="AS54" s="268"/>
      <c r="AT54" s="270"/>
      <c r="AU54" s="209"/>
      <c r="AV54" s="209"/>
    </row>
    <row r="55" spans="1:48" s="2" customFormat="1" x14ac:dyDescent="0.2">
      <c r="A55" s="34" t="s">
        <v>2</v>
      </c>
      <c r="B55" s="273" t="s">
        <v>2</v>
      </c>
      <c r="C55" s="116" t="s">
        <v>2</v>
      </c>
      <c r="D55" s="361"/>
      <c r="E55" s="116"/>
      <c r="F55" s="362" t="s">
        <v>2</v>
      </c>
      <c r="G55" s="276" t="s">
        <v>2</v>
      </c>
      <c r="H55" s="32" t="s">
        <v>19</v>
      </c>
      <c r="I55" s="32" t="s">
        <v>20</v>
      </c>
      <c r="J55" s="32" t="s">
        <v>21</v>
      </c>
      <c r="K55" s="32" t="s">
        <v>22</v>
      </c>
      <c r="L55" s="33" t="s">
        <v>23</v>
      </c>
      <c r="M55" s="32" t="s">
        <v>19</v>
      </c>
      <c r="N55" s="32" t="s">
        <v>20</v>
      </c>
      <c r="O55" s="32" t="s">
        <v>21</v>
      </c>
      <c r="P55" s="32" t="s">
        <v>22</v>
      </c>
      <c r="Q55" s="33" t="s">
        <v>23</v>
      </c>
      <c r="R55" s="32" t="s">
        <v>19</v>
      </c>
      <c r="S55" s="32" t="s">
        <v>20</v>
      </c>
      <c r="T55" s="32" t="s">
        <v>21</v>
      </c>
      <c r="U55" s="32" t="s">
        <v>22</v>
      </c>
      <c r="V55" s="33" t="s">
        <v>23</v>
      </c>
      <c r="W55" s="32" t="s">
        <v>19</v>
      </c>
      <c r="X55" s="32" t="s">
        <v>20</v>
      </c>
      <c r="Y55" s="32" t="s">
        <v>21</v>
      </c>
      <c r="Z55" s="32" t="s">
        <v>22</v>
      </c>
      <c r="AA55" s="33" t="s">
        <v>23</v>
      </c>
      <c r="AB55" s="32" t="s">
        <v>19</v>
      </c>
      <c r="AC55" s="32" t="s">
        <v>20</v>
      </c>
      <c r="AD55" s="32" t="s">
        <v>21</v>
      </c>
      <c r="AE55" s="32" t="s">
        <v>22</v>
      </c>
      <c r="AF55" s="33" t="s">
        <v>23</v>
      </c>
      <c r="AG55" s="32" t="s">
        <v>19</v>
      </c>
      <c r="AH55" s="32" t="s">
        <v>20</v>
      </c>
      <c r="AI55" s="32" t="s">
        <v>21</v>
      </c>
      <c r="AJ55" s="32" t="s">
        <v>22</v>
      </c>
      <c r="AK55" s="33" t="s">
        <v>23</v>
      </c>
      <c r="AL55" s="6" t="s">
        <v>19</v>
      </c>
      <c r="AM55" s="6" t="s">
        <v>20</v>
      </c>
      <c r="AN55" s="6" t="s">
        <v>21</v>
      </c>
      <c r="AO55" s="6" t="s">
        <v>22</v>
      </c>
      <c r="AP55" s="35" t="s">
        <v>23</v>
      </c>
      <c r="AQ55" s="277" t="s">
        <v>2</v>
      </c>
      <c r="AR55" s="278" t="s">
        <v>2</v>
      </c>
      <c r="AS55" s="277" t="s">
        <v>2</v>
      </c>
      <c r="AT55" s="279" t="s">
        <v>2</v>
      </c>
      <c r="AU55" s="209"/>
      <c r="AV55" s="209"/>
    </row>
    <row r="56" spans="1:48" x14ac:dyDescent="0.2">
      <c r="A56" s="280" t="s">
        <v>2</v>
      </c>
      <c r="B56" s="363" t="s">
        <v>151</v>
      </c>
      <c r="C56" s="363"/>
      <c r="D56" s="364"/>
      <c r="E56" s="365"/>
      <c r="F56" s="313">
        <f>SUM(F57:F58)</f>
        <v>6</v>
      </c>
      <c r="G56" s="287">
        <f>SUM(G57:G58)</f>
        <v>22</v>
      </c>
      <c r="H56" s="280">
        <f>SUM(H57:H58)</f>
        <v>0</v>
      </c>
      <c r="I56" s="286">
        <f>SUM(I57:I58)</f>
        <v>0</v>
      </c>
      <c r="J56" s="287">
        <f>SUM(J57:J58)</f>
        <v>0</v>
      </c>
      <c r="K56" s="287"/>
      <c r="L56" s="287">
        <f>SUM(L57:L58)</f>
        <v>0</v>
      </c>
      <c r="M56" s="280">
        <f>SUM(M57:M58)</f>
        <v>0</v>
      </c>
      <c r="N56" s="286">
        <f>SUM(N57:N58)</f>
        <v>0</v>
      </c>
      <c r="O56" s="287">
        <f>SUM(O57:O58)</f>
        <v>0</v>
      </c>
      <c r="P56" s="287"/>
      <c r="Q56" s="287">
        <f>SUM(Q57:Q58)</f>
        <v>0</v>
      </c>
      <c r="R56" s="280">
        <f>SUM(R57:R58)</f>
        <v>0</v>
      </c>
      <c r="S56" s="286">
        <f>SUM(S57:S58)</f>
        <v>0</v>
      </c>
      <c r="T56" s="287">
        <f>SUM(T57:T58)</f>
        <v>0</v>
      </c>
      <c r="U56" s="287"/>
      <c r="V56" s="287">
        <f>SUM(V57:V58)</f>
        <v>0</v>
      </c>
      <c r="W56" s="280">
        <f>SUM(W57:W58)</f>
        <v>0</v>
      </c>
      <c r="X56" s="286">
        <f>SUM(X57:X58)</f>
        <v>0</v>
      </c>
      <c r="Y56" s="287">
        <f>SUM(Y57:Y58)</f>
        <v>0</v>
      </c>
      <c r="Z56" s="287"/>
      <c r="AA56" s="287">
        <f>SUM(AA57:AA58)</f>
        <v>0</v>
      </c>
      <c r="AB56" s="280">
        <f>SUM(AB57:AB58)</f>
        <v>1</v>
      </c>
      <c r="AC56" s="286">
        <f>SUM(AC57:AC58)</f>
        <v>0</v>
      </c>
      <c r="AD56" s="287">
        <f>SUM(AD57:AD58)</f>
        <v>1</v>
      </c>
      <c r="AE56" s="287"/>
      <c r="AF56" s="287">
        <f>SUM(AF57:AF58)</f>
        <v>4</v>
      </c>
      <c r="AG56" s="280">
        <f>SUM(AG57:AG58)</f>
        <v>0</v>
      </c>
      <c r="AH56" s="286">
        <f>SUM(AH57:AH58)</f>
        <v>0</v>
      </c>
      <c r="AI56" s="287">
        <f>SUM(AI57:AI58)</f>
        <v>2</v>
      </c>
      <c r="AJ56" s="287"/>
      <c r="AK56" s="287">
        <f>SUM(AK57:AK58)</f>
        <v>10</v>
      </c>
      <c r="AL56" s="280">
        <f>SUM(AL57:AL58)</f>
        <v>1</v>
      </c>
      <c r="AM56" s="286">
        <f>SUM(AM57:AM58)</f>
        <v>0</v>
      </c>
      <c r="AN56" s="287">
        <f>SUM(AN57:AN58)</f>
        <v>1</v>
      </c>
      <c r="AO56" s="287"/>
      <c r="AP56" s="366">
        <f>SUM(AP57:AP58)</f>
        <v>8</v>
      </c>
      <c r="AQ56" s="285" t="s">
        <v>2</v>
      </c>
      <c r="AR56" s="323" t="s">
        <v>2</v>
      </c>
      <c r="AS56" s="285" t="s">
        <v>2</v>
      </c>
      <c r="AT56" s="323" t="s">
        <v>2</v>
      </c>
      <c r="AU56" s="209"/>
      <c r="AV56" s="209"/>
    </row>
    <row r="57" spans="1:48" x14ac:dyDescent="0.2">
      <c r="A57" s="304" t="s">
        <v>152</v>
      </c>
      <c r="B57" s="193" t="s">
        <v>153</v>
      </c>
      <c r="C57" s="55"/>
      <c r="D57" s="328"/>
      <c r="E57" s="55"/>
      <c r="F57" s="56">
        <f>SUM(H57:J57,M57:O57,R57:T57,W57:Y57,AB57:AD57,AG57:AI57,AL57:AN57)</f>
        <v>6</v>
      </c>
      <c r="G57" s="312">
        <f>SUM(L57,Q57,V57,AA57,AF57,AK57,AP57)</f>
        <v>12</v>
      </c>
      <c r="H57" s="64" t="s">
        <v>2</v>
      </c>
      <c r="I57" s="64" t="s">
        <v>2</v>
      </c>
      <c r="J57" s="64" t="s">
        <v>2</v>
      </c>
      <c r="K57" s="64" t="s">
        <v>2</v>
      </c>
      <c r="L57" s="300" t="s">
        <v>2</v>
      </c>
      <c r="M57" s="64" t="s">
        <v>2</v>
      </c>
      <c r="N57" s="64" t="s">
        <v>2</v>
      </c>
      <c r="O57" s="64" t="s">
        <v>2</v>
      </c>
      <c r="P57" s="64" t="s">
        <v>2</v>
      </c>
      <c r="Q57" s="300" t="s">
        <v>2</v>
      </c>
      <c r="R57" s="64" t="s">
        <v>2</v>
      </c>
      <c r="S57" s="64" t="s">
        <v>2</v>
      </c>
      <c r="T57" s="64" t="s">
        <v>2</v>
      </c>
      <c r="U57" s="64" t="s">
        <v>2</v>
      </c>
      <c r="V57" s="300" t="s">
        <v>2</v>
      </c>
      <c r="W57" s="64"/>
      <c r="X57" s="64"/>
      <c r="Y57" s="64"/>
      <c r="Z57" s="64"/>
      <c r="AA57" s="300"/>
      <c r="AB57" s="64">
        <v>1</v>
      </c>
      <c r="AC57" s="64">
        <v>0</v>
      </c>
      <c r="AD57" s="64">
        <v>1</v>
      </c>
      <c r="AE57" s="64" t="s">
        <v>2</v>
      </c>
      <c r="AF57" s="312">
        <v>4</v>
      </c>
      <c r="AG57" s="64">
        <v>0</v>
      </c>
      <c r="AH57" s="64">
        <v>0</v>
      </c>
      <c r="AI57" s="64">
        <v>2</v>
      </c>
      <c r="AJ57" s="64" t="s">
        <v>2</v>
      </c>
      <c r="AK57" s="312">
        <v>4</v>
      </c>
      <c r="AL57" s="64">
        <v>1</v>
      </c>
      <c r="AM57" s="64">
        <v>0</v>
      </c>
      <c r="AN57" s="64">
        <v>1</v>
      </c>
      <c r="AO57" s="64" t="s">
        <v>2</v>
      </c>
      <c r="AP57" s="312">
        <v>4</v>
      </c>
      <c r="AQ57" s="64" t="s">
        <v>2</v>
      </c>
      <c r="AR57" s="302" t="s">
        <v>2</v>
      </c>
      <c r="AS57" s="64" t="s">
        <v>2</v>
      </c>
      <c r="AT57" s="367" t="s">
        <v>2</v>
      </c>
      <c r="AU57" s="209"/>
      <c r="AV57" s="209"/>
    </row>
    <row r="58" spans="1:48" ht="15" thickBot="1" x14ac:dyDescent="0.25">
      <c r="A58" s="368" t="s">
        <v>154</v>
      </c>
      <c r="B58" s="369" t="s">
        <v>155</v>
      </c>
      <c r="C58" s="55"/>
      <c r="D58" s="370"/>
      <c r="E58" s="371"/>
      <c r="F58" s="56">
        <f>SUM(H58:J58,M58:O58,R58:T58,W58:Y58,AB58:AD58,AG58:AI58,AL58:AN58)</f>
        <v>0</v>
      </c>
      <c r="G58" s="312">
        <f>SUM(L58,Q58,V58,AA58,AF58,AK58,AP58)</f>
        <v>10</v>
      </c>
      <c r="H58" s="362" t="s">
        <v>2</v>
      </c>
      <c r="I58" s="275" t="s">
        <v>2</v>
      </c>
      <c r="J58" s="275" t="s">
        <v>2</v>
      </c>
      <c r="K58" s="275" t="s">
        <v>2</v>
      </c>
      <c r="L58" s="276" t="s">
        <v>2</v>
      </c>
      <c r="M58" s="275" t="s">
        <v>2</v>
      </c>
      <c r="N58" s="275" t="s">
        <v>2</v>
      </c>
      <c r="O58" s="275" t="s">
        <v>2</v>
      </c>
      <c r="P58" s="275" t="s">
        <v>2</v>
      </c>
      <c r="Q58" s="276" t="s">
        <v>2</v>
      </c>
      <c r="R58" s="275" t="s">
        <v>2</v>
      </c>
      <c r="S58" s="275" t="s">
        <v>2</v>
      </c>
      <c r="T58" s="275" t="s">
        <v>2</v>
      </c>
      <c r="U58" s="275" t="s">
        <v>2</v>
      </c>
      <c r="V58" s="276" t="s">
        <v>2</v>
      </c>
      <c r="W58" s="64" t="s">
        <v>2</v>
      </c>
      <c r="X58" s="64" t="s">
        <v>2</v>
      </c>
      <c r="Y58" s="64" t="s">
        <v>2</v>
      </c>
      <c r="Z58" s="64" t="s">
        <v>2</v>
      </c>
      <c r="AA58" s="300" t="s">
        <v>2</v>
      </c>
      <c r="AB58" s="64" t="s">
        <v>2</v>
      </c>
      <c r="AC58" s="64" t="s">
        <v>2</v>
      </c>
      <c r="AD58" s="64" t="s">
        <v>2</v>
      </c>
      <c r="AE58" s="64" t="s">
        <v>2</v>
      </c>
      <c r="AF58" s="312" t="s">
        <v>2</v>
      </c>
      <c r="AG58" s="64"/>
      <c r="AH58" s="64" t="s">
        <v>2</v>
      </c>
      <c r="AI58" s="64" t="s">
        <v>2</v>
      </c>
      <c r="AJ58" s="64" t="s">
        <v>2</v>
      </c>
      <c r="AK58" s="312">
        <v>6</v>
      </c>
      <c r="AL58" s="64"/>
      <c r="AM58" s="64" t="s">
        <v>2</v>
      </c>
      <c r="AN58" s="64" t="s">
        <v>2</v>
      </c>
      <c r="AO58" s="64" t="s">
        <v>2</v>
      </c>
      <c r="AP58" s="312">
        <v>4</v>
      </c>
      <c r="AQ58" s="372" t="s">
        <v>2</v>
      </c>
      <c r="AR58" s="308" t="s">
        <v>2</v>
      </c>
      <c r="AS58" s="372" t="s">
        <v>2</v>
      </c>
      <c r="AT58" s="373" t="s">
        <v>2</v>
      </c>
      <c r="AU58" s="209"/>
      <c r="AV58" s="209"/>
    </row>
    <row r="59" spans="1:48" s="4" customFormat="1" ht="14.25" thickTop="1" thickBot="1" x14ac:dyDescent="0.25">
      <c r="A59" s="374" t="s">
        <v>2</v>
      </c>
      <c r="B59" s="375" t="s">
        <v>2</v>
      </c>
      <c r="C59" s="376" t="s">
        <v>156</v>
      </c>
      <c r="D59" s="377"/>
      <c r="E59" s="378"/>
      <c r="F59" s="280">
        <f>F9+F22+F27+F56</f>
        <v>75</v>
      </c>
      <c r="G59" s="287">
        <f>G9+G22+G27+G56</f>
        <v>210</v>
      </c>
      <c r="H59" s="280">
        <f>H9+H22+H27+H56</f>
        <v>4.5</v>
      </c>
      <c r="I59" s="286">
        <f>SUM(I9+I22+I27+I56)</f>
        <v>4</v>
      </c>
      <c r="J59" s="287">
        <f>SUM(J9+J22+J27+J56)</f>
        <v>1.5</v>
      </c>
      <c r="K59" s="287"/>
      <c r="L59" s="287">
        <f>SUM(L9+L22+L27+L56)</f>
        <v>29</v>
      </c>
      <c r="M59" s="285">
        <f>M9+M22+M27+M56</f>
        <v>6</v>
      </c>
      <c r="N59" s="286">
        <f>SUM(N9+N22+N27+N56)</f>
        <v>3</v>
      </c>
      <c r="O59" s="287">
        <f>SUM(O9+O22+O27+O56)</f>
        <v>3</v>
      </c>
      <c r="P59" s="287"/>
      <c r="Q59" s="287">
        <f>SUM(Q9+Q22+Q27+Q56)</f>
        <v>30</v>
      </c>
      <c r="R59" s="285">
        <f>R9+R22+R27+R56</f>
        <v>6.5</v>
      </c>
      <c r="S59" s="286">
        <f>SUM(S9+S22+S27+S56)</f>
        <v>2.5</v>
      </c>
      <c r="T59" s="287">
        <f>SUM(T9+T22+T27+T56)</f>
        <v>5</v>
      </c>
      <c r="U59" s="287"/>
      <c r="V59" s="287">
        <f>SUM(V9+V22+V27+V56)</f>
        <v>31</v>
      </c>
      <c r="W59" s="285">
        <f>W9+W22+W27+W56</f>
        <v>6</v>
      </c>
      <c r="X59" s="286">
        <f>SUM(X9+X22+X27+X56)</f>
        <v>4</v>
      </c>
      <c r="Y59" s="287">
        <f>SUM(Y9+Y22+Y27+Y56)</f>
        <v>3.5</v>
      </c>
      <c r="Z59" s="287"/>
      <c r="AA59" s="287">
        <f>SUM(AA9+AA22+AA27+AA56)</f>
        <v>33</v>
      </c>
      <c r="AB59" s="285">
        <f>AB9+AB22+AB27+AB56</f>
        <v>6</v>
      </c>
      <c r="AC59" s="286">
        <f>SUM(AC9+AC22+AC27+AC56)</f>
        <v>0</v>
      </c>
      <c r="AD59" s="287">
        <f>SUM(AD9+AD22+AD27+AD56)</f>
        <v>6.5</v>
      </c>
      <c r="AE59" s="287"/>
      <c r="AF59" s="287">
        <f>SUM(AF9+AF22+AF27+AF56)</f>
        <v>31</v>
      </c>
      <c r="AG59" s="285">
        <f>AG9+AG22+AG27+AG56</f>
        <v>3</v>
      </c>
      <c r="AH59" s="286">
        <f>SUM(AH9+AH22+AH27+AH56)</f>
        <v>0</v>
      </c>
      <c r="AI59" s="287">
        <f>SUM(AI9+AI22+AI27+AI56)</f>
        <v>6</v>
      </c>
      <c r="AJ59" s="287"/>
      <c r="AK59" s="287">
        <f>SUM(AK9+AK22+AK27+AK56)</f>
        <v>28</v>
      </c>
      <c r="AL59" s="285">
        <f>AL9+AL22+AL27+AL56</f>
        <v>2</v>
      </c>
      <c r="AM59" s="286">
        <f>SUM(AM9+AM22+AM27+AM56)</f>
        <v>0</v>
      </c>
      <c r="AN59" s="287">
        <f>SUM(AN9+AN22+AN27+AN56)</f>
        <v>2</v>
      </c>
      <c r="AO59" s="287"/>
      <c r="AP59" s="287">
        <f>SUM(AP9+AP22+AP27+AP56)</f>
        <v>28</v>
      </c>
      <c r="AQ59" s="285" t="s">
        <v>2</v>
      </c>
      <c r="AR59" s="323" t="s">
        <v>2</v>
      </c>
      <c r="AS59" s="285" t="s">
        <v>2</v>
      </c>
      <c r="AT59" s="323" t="s">
        <v>2</v>
      </c>
      <c r="AU59" s="209"/>
      <c r="AV59" s="209"/>
    </row>
    <row r="60" spans="1:48" ht="13.5" thickTop="1" x14ac:dyDescent="0.2">
      <c r="A60" s="379" t="s">
        <v>2</v>
      </c>
      <c r="B60" s="302" t="s">
        <v>2</v>
      </c>
      <c r="C60" s="380" t="s">
        <v>157</v>
      </c>
      <c r="D60" s="328"/>
      <c r="E60" s="55"/>
      <c r="F60" s="56" t="s">
        <v>2</v>
      </c>
      <c r="G60" s="312" t="s">
        <v>2</v>
      </c>
      <c r="H60" s="64">
        <f>SUM(H59,I59,J59)</f>
        <v>10</v>
      </c>
      <c r="I60" s="64" t="s">
        <v>2</v>
      </c>
      <c r="J60" s="64" t="s">
        <v>2</v>
      </c>
      <c r="K60" s="64" t="s">
        <v>2</v>
      </c>
      <c r="L60" s="312" t="s">
        <v>2</v>
      </c>
      <c r="M60" s="64">
        <f>SUM(M59,N59,O59)</f>
        <v>12</v>
      </c>
      <c r="N60" s="64" t="s">
        <v>2</v>
      </c>
      <c r="O60" s="64" t="s">
        <v>2</v>
      </c>
      <c r="P60" s="64" t="s">
        <v>2</v>
      </c>
      <c r="Q60" s="312" t="s">
        <v>2</v>
      </c>
      <c r="R60" s="64">
        <f>SUM(R59,S59,T59)</f>
        <v>14</v>
      </c>
      <c r="S60" s="64" t="s">
        <v>2</v>
      </c>
      <c r="T60" s="64" t="s">
        <v>2</v>
      </c>
      <c r="U60" s="64" t="s">
        <v>2</v>
      </c>
      <c r="V60" s="312" t="s">
        <v>2</v>
      </c>
      <c r="W60" s="381">
        <f>SUM(W59,X59,Y59)</f>
        <v>13.5</v>
      </c>
      <c r="X60" s="381" t="s">
        <v>2</v>
      </c>
      <c r="Y60" s="381" t="s">
        <v>2</v>
      </c>
      <c r="Z60" s="381" t="s">
        <v>2</v>
      </c>
      <c r="AA60" s="382" t="s">
        <v>2</v>
      </c>
      <c r="AB60" s="381">
        <f>SUM(AB59,AC59,AD59)</f>
        <v>12.5</v>
      </c>
      <c r="AC60" s="381" t="s">
        <v>2</v>
      </c>
      <c r="AD60" s="381" t="s">
        <v>2</v>
      </c>
      <c r="AE60" s="381" t="s">
        <v>2</v>
      </c>
      <c r="AF60" s="382" t="s">
        <v>2</v>
      </c>
      <c r="AG60" s="381">
        <f>SUM(AG59,AH59,AI59)</f>
        <v>9</v>
      </c>
      <c r="AH60" s="381" t="s">
        <v>2</v>
      </c>
      <c r="AI60" s="381" t="s">
        <v>2</v>
      </c>
      <c r="AJ60" s="381" t="s">
        <v>2</v>
      </c>
      <c r="AK60" s="382" t="s">
        <v>2</v>
      </c>
      <c r="AL60" s="381">
        <f>SUM(AL59,AM59,AN59)</f>
        <v>4</v>
      </c>
      <c r="AM60" s="381" t="s">
        <v>2</v>
      </c>
      <c r="AN60" s="381" t="s">
        <v>2</v>
      </c>
      <c r="AO60" s="381" t="s">
        <v>2</v>
      </c>
      <c r="AP60" s="382" t="s">
        <v>2</v>
      </c>
      <c r="AQ60" s="381" t="s">
        <v>2</v>
      </c>
      <c r="AR60" s="383" t="s">
        <v>2</v>
      </c>
      <c r="AS60" s="381" t="s">
        <v>2</v>
      </c>
      <c r="AT60" s="384" t="s">
        <v>2</v>
      </c>
      <c r="AU60" s="209"/>
      <c r="AV60" s="209"/>
    </row>
    <row r="61" spans="1:48" x14ac:dyDescent="0.2">
      <c r="A61" s="69" t="s">
        <v>2</v>
      </c>
      <c r="B61" s="302" t="s">
        <v>2</v>
      </c>
      <c r="C61" s="385" t="s">
        <v>158</v>
      </c>
      <c r="D61" s="328"/>
      <c r="E61" s="55"/>
      <c r="F61" s="56" t="s">
        <v>2</v>
      </c>
      <c r="G61" s="312" t="s">
        <v>2</v>
      </c>
      <c r="H61" s="64" t="s">
        <v>2</v>
      </c>
      <c r="I61" s="64" t="s">
        <v>2</v>
      </c>
      <c r="J61" s="64" t="s">
        <v>2</v>
      </c>
      <c r="K61" s="5">
        <f>COUNTIF(K10:K26,"v")+COUNTIF(K28:K58,"v")</f>
        <v>2</v>
      </c>
      <c r="L61" s="312" t="s">
        <v>2</v>
      </c>
      <c r="M61" s="61" t="s">
        <v>2</v>
      </c>
      <c r="N61" s="64" t="s">
        <v>2</v>
      </c>
      <c r="O61" s="64" t="s">
        <v>2</v>
      </c>
      <c r="P61" s="5">
        <f>COUNTIF(P10:P26,"v")+COUNTIF(P28:P58,"v")</f>
        <v>4</v>
      </c>
      <c r="Q61" s="312" t="s">
        <v>2</v>
      </c>
      <c r="R61" s="61" t="s">
        <v>2</v>
      </c>
      <c r="S61" s="64" t="s">
        <v>2</v>
      </c>
      <c r="T61" s="64" t="s">
        <v>2</v>
      </c>
      <c r="U61" s="5">
        <f>COUNTIF(U10:U26,"v")+COUNTIF(U28:U58,"v")</f>
        <v>3</v>
      </c>
      <c r="V61" s="312" t="s">
        <v>2</v>
      </c>
      <c r="W61" s="61" t="s">
        <v>2</v>
      </c>
      <c r="X61" s="64" t="s">
        <v>2</v>
      </c>
      <c r="Y61" s="64" t="s">
        <v>2</v>
      </c>
      <c r="Z61" s="5">
        <f>COUNTIF(Z10:Z26,"v")+COUNTIF(Z28:Z58,"v")</f>
        <v>4</v>
      </c>
      <c r="AA61" s="312" t="s">
        <v>2</v>
      </c>
      <c r="AB61" s="61" t="s">
        <v>2</v>
      </c>
      <c r="AC61" s="64" t="s">
        <v>2</v>
      </c>
      <c r="AD61" s="64" t="s">
        <v>2</v>
      </c>
      <c r="AE61" s="5">
        <f>COUNTIF(AE10:AE26,"v")+COUNTIF(AE28:AE58,"v")</f>
        <v>2</v>
      </c>
      <c r="AF61" s="312" t="s">
        <v>2</v>
      </c>
      <c r="AG61" s="61" t="s">
        <v>2</v>
      </c>
      <c r="AH61" s="64" t="s">
        <v>2</v>
      </c>
      <c r="AI61" s="64" t="s">
        <v>2</v>
      </c>
      <c r="AJ61" s="5">
        <f>COUNTIF(AJ10:AJ26,"v")+COUNTIF(AJ28:AJ58,"v")</f>
        <v>1</v>
      </c>
      <c r="AK61" s="312" t="s">
        <v>2</v>
      </c>
      <c r="AL61" s="61" t="s">
        <v>2</v>
      </c>
      <c r="AM61" s="64" t="s">
        <v>2</v>
      </c>
      <c r="AN61" s="64" t="s">
        <v>2</v>
      </c>
      <c r="AO61" s="5">
        <f>COUNTIF(AO10:AO26,"v")+COUNTIF(AO28:AO58,"v")</f>
        <v>0</v>
      </c>
      <c r="AP61" s="300" t="s">
        <v>2</v>
      </c>
      <c r="AQ61" s="64" t="s">
        <v>2</v>
      </c>
      <c r="AR61" s="302" t="s">
        <v>2</v>
      </c>
      <c r="AS61" s="64" t="s">
        <v>2</v>
      </c>
      <c r="AT61" s="367" t="s">
        <v>2</v>
      </c>
      <c r="AU61" s="209"/>
      <c r="AV61" s="209"/>
    </row>
    <row r="62" spans="1:48" x14ac:dyDescent="0.2">
      <c r="A62" s="304" t="s">
        <v>2</v>
      </c>
      <c r="B62" s="302" t="s">
        <v>2</v>
      </c>
      <c r="C62" s="386" t="s">
        <v>159</v>
      </c>
      <c r="D62" s="328"/>
      <c r="E62" s="55"/>
      <c r="F62" s="56" t="s">
        <v>2</v>
      </c>
      <c r="G62" s="312" t="s">
        <v>2</v>
      </c>
      <c r="H62" s="64" t="s">
        <v>2</v>
      </c>
      <c r="I62" s="64" t="s">
        <v>2</v>
      </c>
      <c r="J62" s="64" t="s">
        <v>2</v>
      </c>
      <c r="K62" s="5">
        <f>COUNTIF(K10:K26,"é")+COUNTIF(K28:K58,"é")</f>
        <v>3</v>
      </c>
      <c r="L62" s="312" t="s">
        <v>2</v>
      </c>
      <c r="M62" s="61" t="s">
        <v>2</v>
      </c>
      <c r="N62" s="64" t="s">
        <v>2</v>
      </c>
      <c r="O62" s="64" t="s">
        <v>2</v>
      </c>
      <c r="P62" s="5">
        <f>COUNTIF(P10:P26,"é")+COUNTIF(P28:P58,"é")</f>
        <v>2</v>
      </c>
      <c r="Q62" s="312" t="s">
        <v>2</v>
      </c>
      <c r="R62" s="61" t="s">
        <v>2</v>
      </c>
      <c r="S62" s="64" t="s">
        <v>2</v>
      </c>
      <c r="T62" s="64" t="s">
        <v>2</v>
      </c>
      <c r="U62" s="5">
        <f>COUNTIF(U10:U26,"é")+COUNTIF(U28:U58,"é")</f>
        <v>4</v>
      </c>
      <c r="V62" s="312" t="s">
        <v>2</v>
      </c>
      <c r="W62" s="61" t="s">
        <v>2</v>
      </c>
      <c r="X62" s="64" t="s">
        <v>2</v>
      </c>
      <c r="Y62" s="64" t="s">
        <v>2</v>
      </c>
      <c r="Z62" s="5">
        <f>COUNTIF(Z10:Z26,"é")+COUNTIF(Z28:Z58,"é")</f>
        <v>3</v>
      </c>
      <c r="AA62" s="312" t="s">
        <v>2</v>
      </c>
      <c r="AB62" s="61" t="s">
        <v>2</v>
      </c>
      <c r="AC62" s="64" t="s">
        <v>2</v>
      </c>
      <c r="AD62" s="64" t="s">
        <v>2</v>
      </c>
      <c r="AE62" s="5">
        <f>COUNTIF(AE10:AE26,"é")+COUNTIF(AE28:AE58,"é")</f>
        <v>2</v>
      </c>
      <c r="AF62" s="312" t="s">
        <v>2</v>
      </c>
      <c r="AG62" s="61" t="s">
        <v>2</v>
      </c>
      <c r="AH62" s="64" t="s">
        <v>2</v>
      </c>
      <c r="AI62" s="64" t="s">
        <v>2</v>
      </c>
      <c r="AJ62" s="5">
        <f>COUNTIF(AJ10:AJ26,"é")+COUNTIF(AJ28:AJ58,"é")</f>
        <v>1</v>
      </c>
      <c r="AK62" s="312" t="s">
        <v>2</v>
      </c>
      <c r="AL62" s="61" t="s">
        <v>2</v>
      </c>
      <c r="AM62" s="64" t="s">
        <v>2</v>
      </c>
      <c r="AN62" s="64" t="s">
        <v>2</v>
      </c>
      <c r="AO62" s="5">
        <f>COUNTIF(AO10:AO26,"é")+COUNTIF(AO28:AO58,"é")</f>
        <v>1</v>
      </c>
      <c r="AP62" s="300" t="s">
        <v>2</v>
      </c>
      <c r="AQ62" s="64" t="s">
        <v>2</v>
      </c>
      <c r="AR62" s="302" t="s">
        <v>2</v>
      </c>
      <c r="AS62" s="64" t="s">
        <v>2</v>
      </c>
      <c r="AT62" s="367" t="s">
        <v>2</v>
      </c>
      <c r="AU62" s="209"/>
      <c r="AV62" s="209"/>
    </row>
    <row r="63" spans="1:48" ht="12.75" customHeight="1" x14ac:dyDescent="0.2">
      <c r="A63" s="194"/>
      <c r="B63" s="204" t="s">
        <v>160</v>
      </c>
      <c r="C63" s="195"/>
      <c r="D63" s="208"/>
      <c r="E63" s="205"/>
      <c r="F63" s="196">
        <f t="shared" ref="F63:M63" si="12">SUM(F64:F66)</f>
        <v>2.5</v>
      </c>
      <c r="G63" s="197">
        <f t="shared" si="12"/>
        <v>8</v>
      </c>
      <c r="H63" s="197">
        <f t="shared" si="12"/>
        <v>0</v>
      </c>
      <c r="I63" s="197">
        <f t="shared" si="12"/>
        <v>0.5</v>
      </c>
      <c r="J63" s="198">
        <f t="shared" si="12"/>
        <v>0</v>
      </c>
      <c r="K63" s="199">
        <f t="shared" si="12"/>
        <v>0</v>
      </c>
      <c r="L63" s="197">
        <f t="shared" si="12"/>
        <v>0</v>
      </c>
      <c r="M63" s="197">
        <f t="shared" si="12"/>
        <v>0</v>
      </c>
      <c r="N63" s="197"/>
      <c r="O63" s="200">
        <f>SUM(O64:O66)</f>
        <v>0</v>
      </c>
      <c r="P63" s="194">
        <f>SUM(P64:P66)</f>
        <v>0</v>
      </c>
      <c r="Q63" s="197">
        <f>SUM(Q64:Q66)</f>
        <v>0</v>
      </c>
      <c r="R63" s="197">
        <f>SUM(R64:R66)</f>
        <v>0</v>
      </c>
      <c r="S63" s="197"/>
      <c r="T63" s="200">
        <f>SUM(T64:T66)</f>
        <v>0</v>
      </c>
      <c r="U63" s="194">
        <f>SUM(U64:U66)</f>
        <v>0</v>
      </c>
      <c r="V63" s="194">
        <f>SUM(V64:V66)</f>
        <v>0</v>
      </c>
      <c r="W63" s="197">
        <f>SUM(W64:W66)</f>
        <v>0</v>
      </c>
      <c r="X63" s="197"/>
      <c r="Y63" s="197">
        <f>SUM(Y64:Y66)</f>
        <v>0</v>
      </c>
      <c r="Z63" s="194">
        <f>SUM(Z64:Z66)</f>
        <v>0</v>
      </c>
      <c r="AA63" s="197">
        <f>SUM(AA64:AA66)</f>
        <v>0</v>
      </c>
      <c r="AB63" s="197">
        <f>SUM(AB64:AB66)</f>
        <v>1</v>
      </c>
      <c r="AC63" s="197"/>
      <c r="AD63" s="200">
        <f>SUM(AD64:AD66)</f>
        <v>0</v>
      </c>
      <c r="AE63" s="194">
        <f>SUM(AE64:AE66)</f>
        <v>0</v>
      </c>
      <c r="AF63" s="197">
        <f>SUM(AF64:AF66)</f>
        <v>4</v>
      </c>
      <c r="AG63" s="197">
        <f>SUM(AG64:AG66)</f>
        <v>1</v>
      </c>
      <c r="AH63" s="197"/>
      <c r="AI63" s="200">
        <f>SUM(AI64:AI66)</f>
        <v>0</v>
      </c>
      <c r="AJ63" s="194">
        <f>SUM(AJ64:AJ66)</f>
        <v>0</v>
      </c>
      <c r="AK63" s="197">
        <f>SUM(AK64:AK66)</f>
        <v>4</v>
      </c>
      <c r="AL63" s="197">
        <f>SUM(AL64:AL66)</f>
        <v>0</v>
      </c>
      <c r="AM63" s="197"/>
      <c r="AN63" s="201">
        <f>SUM(AN64:AN66)</f>
        <v>0</v>
      </c>
      <c r="AO63" s="201"/>
      <c r="AP63" s="201">
        <f t="shared" ref="AP63" si="13">SUM(AP64:AP66)</f>
        <v>0</v>
      </c>
      <c r="AQ63" s="202"/>
      <c r="AR63" s="203"/>
      <c r="AS63" s="202"/>
    </row>
    <row r="64" spans="1:48" x14ac:dyDescent="0.2">
      <c r="A64" s="304"/>
      <c r="B64" s="291" t="s">
        <v>161</v>
      </c>
      <c r="C64" s="310" t="s">
        <v>162</v>
      </c>
      <c r="D64" s="332" t="s">
        <v>68</v>
      </c>
      <c r="E64" s="310" t="s">
        <v>143</v>
      </c>
      <c r="F64" s="56">
        <f t="shared" ref="F64:F66" si="14">SUM(H64:J64,M64:O64,R64:T64,W64:Y64,AB64:AD64,AG64:AI64,AL64:AN64)</f>
        <v>0.5</v>
      </c>
      <c r="G64" s="57">
        <f t="shared" ref="G64:G66" si="15">SUM(L64,Q64,V64,AA64,AF64,AK64,AP64)</f>
        <v>0</v>
      </c>
      <c r="H64" s="56">
        <v>0</v>
      </c>
      <c r="I64" s="64">
        <v>0.5</v>
      </c>
      <c r="J64" s="59">
        <v>0</v>
      </c>
      <c r="K64" s="75" t="s">
        <v>163</v>
      </c>
      <c r="L64" s="62">
        <v>0</v>
      </c>
      <c r="M64" s="64"/>
      <c r="N64" s="64"/>
      <c r="O64" s="64"/>
      <c r="P64" s="64"/>
      <c r="Q64" s="312"/>
      <c r="R64" s="64"/>
      <c r="S64" s="64"/>
      <c r="T64" s="64"/>
      <c r="U64" s="64"/>
      <c r="V64" s="312"/>
      <c r="W64" s="64"/>
      <c r="X64" s="64"/>
      <c r="Y64" s="64"/>
      <c r="Z64" s="64"/>
      <c r="AA64" s="312"/>
      <c r="AB64" s="64"/>
      <c r="AC64" s="64"/>
      <c r="AD64" s="64"/>
      <c r="AE64" s="64"/>
      <c r="AF64" s="312"/>
      <c r="AG64" s="64"/>
      <c r="AH64" s="64"/>
      <c r="AI64" s="64"/>
      <c r="AJ64" s="64"/>
      <c r="AK64" s="312"/>
      <c r="AL64" s="64"/>
      <c r="AM64" s="64"/>
      <c r="AN64" s="64"/>
      <c r="AO64" s="64"/>
      <c r="AP64" s="300"/>
      <c r="AQ64" s="64"/>
      <c r="AR64" s="302"/>
      <c r="AS64" s="64"/>
      <c r="AT64" s="367"/>
      <c r="AU64" s="209"/>
      <c r="AV64" s="209"/>
    </row>
    <row r="65" spans="1:48" ht="14.25" x14ac:dyDescent="0.2">
      <c r="A65" s="304" t="s">
        <v>164</v>
      </c>
      <c r="B65" s="302" t="s">
        <v>2</v>
      </c>
      <c r="C65" s="55" t="s">
        <v>165</v>
      </c>
      <c r="D65" s="328"/>
      <c r="E65" s="55"/>
      <c r="F65" s="56">
        <f t="shared" si="14"/>
        <v>1</v>
      </c>
      <c r="G65" s="57">
        <f t="shared" si="15"/>
        <v>4</v>
      </c>
      <c r="H65" s="56" t="s">
        <v>2</v>
      </c>
      <c r="I65" s="64" t="s">
        <v>2</v>
      </c>
      <c r="J65" s="64" t="s">
        <v>2</v>
      </c>
      <c r="K65" s="64" t="s">
        <v>2</v>
      </c>
      <c r="L65" s="312" t="s">
        <v>2</v>
      </c>
      <c r="M65" s="64" t="s">
        <v>2</v>
      </c>
      <c r="N65" s="64" t="s">
        <v>2</v>
      </c>
      <c r="O65" s="64" t="s">
        <v>2</v>
      </c>
      <c r="P65" s="64" t="s">
        <v>2</v>
      </c>
      <c r="Q65" s="312" t="s">
        <v>2</v>
      </c>
      <c r="R65" s="64" t="s">
        <v>2</v>
      </c>
      <c r="S65" s="64" t="s">
        <v>2</v>
      </c>
      <c r="T65" s="64" t="s">
        <v>2</v>
      </c>
      <c r="U65" s="64" t="s">
        <v>2</v>
      </c>
      <c r="V65" s="312" t="s">
        <v>2</v>
      </c>
      <c r="W65" s="64" t="s">
        <v>2</v>
      </c>
      <c r="X65" s="64" t="s">
        <v>2</v>
      </c>
      <c r="Y65" s="64" t="s">
        <v>2</v>
      </c>
      <c r="Z65" s="64" t="s">
        <v>2</v>
      </c>
      <c r="AA65" s="312" t="s">
        <v>2</v>
      </c>
      <c r="AB65" s="64">
        <v>1</v>
      </c>
      <c r="AC65" s="64">
        <v>0</v>
      </c>
      <c r="AD65" s="64">
        <v>0</v>
      </c>
      <c r="AE65" s="64" t="s">
        <v>32</v>
      </c>
      <c r="AF65" s="312">
        <v>4</v>
      </c>
      <c r="AG65" s="64" t="s">
        <v>2</v>
      </c>
      <c r="AH65" s="64" t="s">
        <v>2</v>
      </c>
      <c r="AI65" s="64" t="s">
        <v>2</v>
      </c>
      <c r="AJ65" s="64" t="s">
        <v>2</v>
      </c>
      <c r="AK65" s="312" t="s">
        <v>2</v>
      </c>
      <c r="AL65" s="64" t="s">
        <v>2</v>
      </c>
      <c r="AM65" s="64" t="s">
        <v>2</v>
      </c>
      <c r="AN65" s="64" t="s">
        <v>2</v>
      </c>
      <c r="AO65" s="64" t="s">
        <v>2</v>
      </c>
      <c r="AP65" s="312" t="s">
        <v>2</v>
      </c>
      <c r="AQ65" s="64" t="s">
        <v>2</v>
      </c>
      <c r="AR65" s="302" t="s">
        <v>2</v>
      </c>
      <c r="AS65" s="64" t="s">
        <v>2</v>
      </c>
      <c r="AT65" s="367" t="s">
        <v>2</v>
      </c>
      <c r="AU65" s="209"/>
      <c r="AV65" s="209"/>
    </row>
    <row r="66" spans="1:48" ht="14.25" x14ac:dyDescent="0.2">
      <c r="A66" s="21" t="s">
        <v>166</v>
      </c>
      <c r="B66" s="387" t="s">
        <v>2</v>
      </c>
      <c r="C66" s="183" t="s">
        <v>167</v>
      </c>
      <c r="D66" s="388"/>
      <c r="E66" s="183"/>
      <c r="F66" s="22">
        <f t="shared" si="14"/>
        <v>1</v>
      </c>
      <c r="G66" s="272">
        <f t="shared" si="15"/>
        <v>4</v>
      </c>
      <c r="H66" s="351" t="s">
        <v>2</v>
      </c>
      <c r="I66" s="351" t="s">
        <v>2</v>
      </c>
      <c r="J66" s="351" t="s">
        <v>2</v>
      </c>
      <c r="K66" s="351" t="s">
        <v>2</v>
      </c>
      <c r="L66" s="272" t="s">
        <v>2</v>
      </c>
      <c r="M66" s="351" t="s">
        <v>2</v>
      </c>
      <c r="N66" s="351" t="s">
        <v>2</v>
      </c>
      <c r="O66" s="351" t="s">
        <v>2</v>
      </c>
      <c r="P66" s="351" t="s">
        <v>2</v>
      </c>
      <c r="Q66" s="272" t="s">
        <v>2</v>
      </c>
      <c r="R66" s="351" t="s">
        <v>2</v>
      </c>
      <c r="S66" s="351" t="s">
        <v>2</v>
      </c>
      <c r="T66" s="351" t="s">
        <v>2</v>
      </c>
      <c r="U66" s="351" t="s">
        <v>2</v>
      </c>
      <c r="V66" s="272" t="s">
        <v>2</v>
      </c>
      <c r="W66" s="351" t="s">
        <v>2</v>
      </c>
      <c r="X66" s="351" t="s">
        <v>2</v>
      </c>
      <c r="Y66" s="351" t="s">
        <v>2</v>
      </c>
      <c r="Z66" s="351" t="s">
        <v>2</v>
      </c>
      <c r="AA66" s="272" t="s">
        <v>2</v>
      </c>
      <c r="AB66" s="351" t="s">
        <v>2</v>
      </c>
      <c r="AC66" s="351" t="s">
        <v>2</v>
      </c>
      <c r="AD66" s="351" t="s">
        <v>2</v>
      </c>
      <c r="AE66" s="351" t="s">
        <v>2</v>
      </c>
      <c r="AF66" s="272" t="s">
        <v>2</v>
      </c>
      <c r="AG66" s="351">
        <v>1</v>
      </c>
      <c r="AH66" s="351">
        <v>0</v>
      </c>
      <c r="AI66" s="351">
        <v>0</v>
      </c>
      <c r="AJ66" s="351" t="s">
        <v>32</v>
      </c>
      <c r="AK66" s="272">
        <v>4</v>
      </c>
      <c r="AL66" s="351" t="s">
        <v>2</v>
      </c>
      <c r="AM66" s="351" t="s">
        <v>2</v>
      </c>
      <c r="AN66" s="351" t="s">
        <v>2</v>
      </c>
      <c r="AO66" s="351" t="s">
        <v>2</v>
      </c>
      <c r="AP66" s="272" t="s">
        <v>2</v>
      </c>
      <c r="AQ66" s="351" t="s">
        <v>2</v>
      </c>
      <c r="AR66" s="387" t="s">
        <v>2</v>
      </c>
      <c r="AS66" s="351" t="s">
        <v>2</v>
      </c>
      <c r="AT66" s="389" t="s">
        <v>2</v>
      </c>
      <c r="AU66" s="209"/>
      <c r="AV66" s="209"/>
    </row>
    <row r="67" spans="1:48" ht="14.25" x14ac:dyDescent="0.2">
      <c r="A67" s="390" t="s">
        <v>168</v>
      </c>
      <c r="B67" s="2"/>
      <c r="C67" s="2"/>
      <c r="D67" s="2"/>
      <c r="E67" s="2"/>
      <c r="F67" s="6"/>
      <c r="G67" s="6"/>
      <c r="H67" s="6"/>
      <c r="I67" s="6"/>
      <c r="J67" s="6"/>
      <c r="K67" s="15"/>
      <c r="L67" s="6"/>
      <c r="M67" s="6"/>
      <c r="N67" s="6"/>
      <c r="O67" s="6"/>
      <c r="P67" s="15"/>
      <c r="Q67" s="6"/>
      <c r="R67" s="6"/>
      <c r="S67" s="6"/>
      <c r="T67" s="6"/>
      <c r="U67" s="15"/>
      <c r="V67" s="6"/>
      <c r="W67" s="6"/>
      <c r="X67" s="6"/>
      <c r="Y67" s="6"/>
      <c r="Z67" s="15"/>
      <c r="AA67" s="6"/>
      <c r="AB67" s="6"/>
      <c r="AC67" s="6"/>
      <c r="AD67" s="6"/>
      <c r="AE67" s="15"/>
      <c r="AF67" s="6"/>
      <c r="AG67" s="6"/>
      <c r="AH67" s="6"/>
      <c r="AI67" s="6"/>
      <c r="AJ67" s="15"/>
      <c r="AK67" s="6"/>
      <c r="AL67" s="6"/>
      <c r="AM67" s="6"/>
      <c r="AN67" s="6"/>
      <c r="AO67" s="15"/>
      <c r="AP67" s="15"/>
      <c r="AR67" s="1"/>
    </row>
    <row r="68" spans="1:48" ht="14.25" x14ac:dyDescent="0.2">
      <c r="A68" s="391" t="s">
        <v>169</v>
      </c>
      <c r="B68" s="392"/>
      <c r="C68" s="392"/>
      <c r="D68" s="392"/>
      <c r="E68" s="392"/>
      <c r="F68" s="392"/>
      <c r="G68" s="392"/>
      <c r="H68" s="392"/>
      <c r="I68" s="392"/>
      <c r="J68" s="392"/>
      <c r="K68" s="392"/>
      <c r="L68" s="392"/>
      <c r="M68" s="392"/>
      <c r="N68" s="392"/>
      <c r="O68" s="392"/>
      <c r="P68" s="392"/>
      <c r="Q68" s="392"/>
      <c r="R68" s="392"/>
      <c r="S68" s="392"/>
      <c r="T68" s="392"/>
      <c r="U68" s="392"/>
      <c r="V68" s="392"/>
      <c r="W68" s="392"/>
      <c r="X68" s="392"/>
      <c r="Y68" s="392"/>
      <c r="Z68" s="392"/>
      <c r="AA68" s="392"/>
      <c r="AB68" s="392"/>
      <c r="AC68" s="392"/>
      <c r="AD68" s="392"/>
      <c r="AE68" s="392"/>
      <c r="AF68" s="392"/>
      <c r="AG68" s="392"/>
      <c r="AH68" s="392"/>
      <c r="AI68" s="392"/>
      <c r="AJ68" s="392"/>
      <c r="AK68" s="392"/>
      <c r="AL68" s="392"/>
      <c r="AM68" s="392"/>
      <c r="AN68" s="392"/>
      <c r="AO68" s="392"/>
      <c r="AP68" s="392"/>
      <c r="AQ68" s="392"/>
      <c r="AR68" s="392"/>
      <c r="AS68" s="392"/>
      <c r="AT68" s="392"/>
      <c r="AU68" s="209"/>
      <c r="AV68" s="209"/>
    </row>
    <row r="69" spans="1:48" s="4" customFormat="1" ht="14.25" x14ac:dyDescent="0.2">
      <c r="A69" s="393" t="s">
        <v>170</v>
      </c>
      <c r="B69" s="2"/>
      <c r="C69" s="2"/>
      <c r="D69" s="2"/>
      <c r="E69" s="2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2"/>
      <c r="AS69" s="6"/>
      <c r="AT69" s="2"/>
      <c r="AU69" s="209"/>
      <c r="AV69" s="209"/>
    </row>
    <row r="70" spans="1:48" ht="14.25" x14ac:dyDescent="0.2">
      <c r="A70" s="393" t="s">
        <v>171</v>
      </c>
      <c r="B70" s="2"/>
      <c r="C70" s="2"/>
      <c r="D70" s="2"/>
      <c r="E70" s="2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2"/>
      <c r="AS70" s="6"/>
      <c r="AT70" s="2"/>
      <c r="AU70" s="209"/>
      <c r="AV70" s="209"/>
    </row>
    <row r="71" spans="1:48" ht="14.25" x14ac:dyDescent="0.2">
      <c r="A71" s="393" t="s">
        <v>172</v>
      </c>
      <c r="B71" s="2"/>
      <c r="C71" s="2"/>
      <c r="D71" s="2"/>
      <c r="E71" s="2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2"/>
      <c r="AS71" s="6"/>
      <c r="AT71" s="2"/>
      <c r="AU71" s="2"/>
    </row>
    <row r="72" spans="1:48" x14ac:dyDescent="0.2">
      <c r="B72" s="2"/>
      <c r="C72" s="2"/>
      <c r="D72" s="2"/>
      <c r="E72" s="2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2"/>
      <c r="AS72" s="6"/>
      <c r="AT72" s="2"/>
      <c r="AU72" s="209"/>
      <c r="AV72" s="209"/>
    </row>
    <row r="73" spans="1:48" x14ac:dyDescent="0.2">
      <c r="B73" s="2" t="s">
        <v>173</v>
      </c>
      <c r="C73" s="2"/>
      <c r="D73" s="2"/>
      <c r="E73" s="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6"/>
      <c r="Q73" s="15"/>
      <c r="R73" s="15"/>
      <c r="S73" s="15"/>
      <c r="T73" s="15"/>
      <c r="U73" s="6"/>
      <c r="V73" s="15"/>
      <c r="W73" s="15"/>
      <c r="X73" s="15"/>
      <c r="Y73" s="15"/>
      <c r="Z73" s="6"/>
      <c r="AA73" s="15"/>
      <c r="AB73" s="15"/>
      <c r="AC73" s="15"/>
      <c r="AD73" s="15"/>
      <c r="AE73" s="6"/>
      <c r="AF73" s="15"/>
      <c r="AG73" s="6"/>
      <c r="AH73" s="6"/>
      <c r="AI73" s="6"/>
      <c r="AJ73" s="6"/>
      <c r="AK73" s="15"/>
      <c r="AL73" s="6"/>
      <c r="AM73" s="6"/>
      <c r="AN73" s="6"/>
      <c r="AO73" s="6"/>
      <c r="AP73" s="15"/>
      <c r="AQ73" s="15"/>
      <c r="AR73" s="1"/>
      <c r="AS73" s="15"/>
      <c r="AU73" s="209"/>
      <c r="AV73" s="209"/>
    </row>
    <row r="74" spans="1:48" x14ac:dyDescent="0.2">
      <c r="B74" s="209"/>
      <c r="C74" s="209"/>
      <c r="D74" s="209"/>
      <c r="E74" s="209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6"/>
      <c r="Q74" s="15"/>
      <c r="R74" s="15"/>
      <c r="S74" s="15"/>
      <c r="T74" s="15"/>
      <c r="U74" s="6"/>
      <c r="V74" s="15"/>
      <c r="AR74" s="1"/>
      <c r="AU74" s="209"/>
      <c r="AV74" s="209"/>
    </row>
    <row r="75" spans="1:48" x14ac:dyDescent="0.2">
      <c r="B75" s="262" t="s">
        <v>3</v>
      </c>
      <c r="C75" s="270" t="s">
        <v>4</v>
      </c>
      <c r="D75" s="394"/>
      <c r="E75" s="394"/>
      <c r="F75" s="395" t="s">
        <v>7</v>
      </c>
      <c r="G75" s="396" t="s">
        <v>8</v>
      </c>
      <c r="H75" s="246" t="s">
        <v>174</v>
      </c>
      <c r="I75" s="246"/>
      <c r="J75" s="246"/>
      <c r="K75" s="246"/>
      <c r="L75" s="397"/>
      <c r="M75" s="246" t="s">
        <v>174</v>
      </c>
      <c r="N75" s="246"/>
      <c r="O75" s="246"/>
      <c r="P75" s="246"/>
      <c r="Q75" s="397"/>
      <c r="AR75" s="1"/>
      <c r="AU75" s="209"/>
      <c r="AV75" s="209"/>
    </row>
    <row r="76" spans="1:48" x14ac:dyDescent="0.2">
      <c r="B76" s="398"/>
      <c r="C76" s="399"/>
      <c r="D76" s="2"/>
      <c r="E76" s="2"/>
      <c r="F76" s="351" t="s">
        <v>11</v>
      </c>
      <c r="G76" s="400"/>
      <c r="H76" s="210" t="s">
        <v>2</v>
      </c>
      <c r="I76" s="210" t="s">
        <v>2</v>
      </c>
      <c r="J76" s="210" t="s">
        <v>2</v>
      </c>
      <c r="K76" s="210" t="s">
        <v>2</v>
      </c>
      <c r="L76" s="272" t="s">
        <v>2</v>
      </c>
      <c r="M76" s="210" t="s">
        <v>2</v>
      </c>
      <c r="N76" s="210" t="s">
        <v>2</v>
      </c>
      <c r="O76" s="210" t="s">
        <v>2</v>
      </c>
      <c r="P76" s="210" t="s">
        <v>2</v>
      </c>
      <c r="Q76" s="272" t="s">
        <v>2</v>
      </c>
      <c r="W76" s="12"/>
      <c r="X76" s="12"/>
      <c r="Y76" s="12"/>
      <c r="Z76" s="12"/>
      <c r="AA76" s="12"/>
      <c r="AB76" s="12"/>
      <c r="AC76" s="12"/>
      <c r="AD76" s="6"/>
      <c r="AE76" s="6"/>
      <c r="AF76" s="6"/>
      <c r="AR76" s="1"/>
      <c r="AU76" s="209"/>
      <c r="AV76" s="209"/>
    </row>
    <row r="77" spans="1:48" x14ac:dyDescent="0.2">
      <c r="B77" s="401" t="s">
        <v>2</v>
      </c>
      <c r="C77" s="402" t="s">
        <v>2</v>
      </c>
      <c r="D77" s="403"/>
      <c r="E77" s="403"/>
      <c r="F77" s="404" t="s">
        <v>2</v>
      </c>
      <c r="G77" s="405" t="s">
        <v>2</v>
      </c>
      <c r="H77" s="406" t="s">
        <v>19</v>
      </c>
      <c r="I77" s="404" t="s">
        <v>20</v>
      </c>
      <c r="J77" s="404" t="s">
        <v>21</v>
      </c>
      <c r="K77" s="404" t="s">
        <v>22</v>
      </c>
      <c r="L77" s="407" t="s">
        <v>23</v>
      </c>
      <c r="M77" s="404" t="s">
        <v>19</v>
      </c>
      <c r="N77" s="404" t="s">
        <v>20</v>
      </c>
      <c r="O77" s="404" t="s">
        <v>21</v>
      </c>
      <c r="P77" s="404" t="s">
        <v>22</v>
      </c>
      <c r="Q77" s="407" t="s">
        <v>23</v>
      </c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2"/>
      <c r="AC77" s="12"/>
      <c r="AD77" s="6"/>
      <c r="AE77" s="6"/>
      <c r="AF77" s="6"/>
      <c r="AR77" s="1"/>
      <c r="AU77" s="209"/>
      <c r="AV77" s="209"/>
    </row>
    <row r="78" spans="1:48" x14ac:dyDescent="0.2">
      <c r="B78" s="408" t="s">
        <v>2</v>
      </c>
      <c r="C78" s="409" t="s">
        <v>175</v>
      </c>
      <c r="D78" s="55"/>
      <c r="E78" s="55"/>
      <c r="F78" s="410" t="s">
        <v>2</v>
      </c>
      <c r="G78" s="411">
        <v>20</v>
      </c>
      <c r="H78" s="412" t="s">
        <v>2</v>
      </c>
      <c r="I78" s="126" t="s">
        <v>2</v>
      </c>
      <c r="J78" s="413" t="s">
        <v>2</v>
      </c>
      <c r="K78" s="414" t="s">
        <v>28</v>
      </c>
      <c r="L78" s="415">
        <v>20</v>
      </c>
      <c r="M78" s="126" t="s">
        <v>2</v>
      </c>
      <c r="N78" s="126" t="s">
        <v>2</v>
      </c>
      <c r="O78" s="413" t="s">
        <v>2</v>
      </c>
      <c r="P78" s="414" t="s">
        <v>2</v>
      </c>
      <c r="Q78" s="415" t="s">
        <v>2</v>
      </c>
      <c r="R78" s="12"/>
      <c r="S78" s="12"/>
      <c r="T78" s="12"/>
      <c r="U78" s="12"/>
      <c r="V78" s="12"/>
      <c r="W78" s="12"/>
      <c r="X78" s="12"/>
      <c r="Y78" s="12"/>
      <c r="Z78" s="12"/>
      <c r="AA78" s="12"/>
      <c r="AB78" s="12"/>
      <c r="AC78" s="12"/>
      <c r="AD78" s="6"/>
      <c r="AE78" s="6"/>
      <c r="AF78" s="6"/>
      <c r="AR78" s="1"/>
      <c r="AU78" s="209"/>
      <c r="AV78" s="209"/>
    </row>
    <row r="79" spans="1:48" x14ac:dyDescent="0.2">
      <c r="B79" s="416" t="s">
        <v>2</v>
      </c>
      <c r="C79" s="409" t="s">
        <v>176</v>
      </c>
      <c r="D79" s="55"/>
      <c r="E79" s="55"/>
      <c r="F79" s="417" t="s">
        <v>2</v>
      </c>
      <c r="G79" s="57">
        <v>20</v>
      </c>
      <c r="H79" s="412" t="s">
        <v>2</v>
      </c>
      <c r="I79" s="126" t="s">
        <v>2</v>
      </c>
      <c r="J79" s="413" t="s">
        <v>2</v>
      </c>
      <c r="K79" s="414" t="s">
        <v>2</v>
      </c>
      <c r="L79" s="415" t="s">
        <v>2</v>
      </c>
      <c r="M79" s="126" t="s">
        <v>2</v>
      </c>
      <c r="N79" s="126" t="s">
        <v>2</v>
      </c>
      <c r="O79" s="413" t="s">
        <v>2</v>
      </c>
      <c r="P79" s="414" t="s">
        <v>28</v>
      </c>
      <c r="Q79" s="415">
        <v>20</v>
      </c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2"/>
      <c r="AC79" s="12"/>
      <c r="AD79" s="6"/>
      <c r="AE79" s="6"/>
      <c r="AF79" s="6"/>
      <c r="AR79" s="1"/>
      <c r="AU79" s="209"/>
      <c r="AV79" s="209"/>
    </row>
    <row r="80" spans="1:48" x14ac:dyDescent="0.2">
      <c r="B80" s="416" t="s">
        <v>2</v>
      </c>
      <c r="C80" s="409" t="s">
        <v>177</v>
      </c>
      <c r="D80" s="55"/>
      <c r="E80" s="55"/>
      <c r="F80" s="417" t="s">
        <v>2</v>
      </c>
      <c r="G80" s="57">
        <v>10</v>
      </c>
      <c r="H80" s="412" t="s">
        <v>2</v>
      </c>
      <c r="I80" s="126" t="s">
        <v>2</v>
      </c>
      <c r="J80" s="413" t="s">
        <v>2</v>
      </c>
      <c r="K80" s="414" t="s">
        <v>2</v>
      </c>
      <c r="L80" s="415">
        <v>10</v>
      </c>
      <c r="M80" s="126" t="s">
        <v>2</v>
      </c>
      <c r="N80" s="126" t="s">
        <v>2</v>
      </c>
      <c r="O80" s="413" t="s">
        <v>2</v>
      </c>
      <c r="P80" s="414" t="s">
        <v>2</v>
      </c>
      <c r="Q80" s="415" t="s">
        <v>2</v>
      </c>
      <c r="R80" s="12"/>
      <c r="S80" s="12"/>
      <c r="T80" s="12"/>
      <c r="U80" s="12"/>
      <c r="V80" s="12"/>
      <c r="W80" s="418"/>
      <c r="X80" s="418"/>
      <c r="Y80" s="418"/>
      <c r="Z80" s="418"/>
      <c r="AA80" s="418"/>
      <c r="AB80" s="418"/>
      <c r="AC80" s="12"/>
      <c r="AD80" s="6"/>
      <c r="AE80" s="6"/>
      <c r="AF80" s="6"/>
      <c r="AR80" s="1"/>
      <c r="AU80" s="209"/>
      <c r="AV80" s="209"/>
    </row>
    <row r="81" spans="2:48" x14ac:dyDescent="0.2">
      <c r="B81" s="416" t="s">
        <v>2</v>
      </c>
      <c r="C81" s="409" t="s">
        <v>178</v>
      </c>
      <c r="D81" s="2"/>
      <c r="E81" s="2"/>
      <c r="F81" s="417" t="s">
        <v>2</v>
      </c>
      <c r="G81" s="57">
        <v>10</v>
      </c>
      <c r="H81" s="412" t="s">
        <v>2</v>
      </c>
      <c r="I81" s="126" t="s">
        <v>2</v>
      </c>
      <c r="J81" s="413" t="s">
        <v>2</v>
      </c>
      <c r="K81" s="414" t="s">
        <v>2</v>
      </c>
      <c r="L81" s="415" t="s">
        <v>2</v>
      </c>
      <c r="M81" s="126" t="s">
        <v>2</v>
      </c>
      <c r="N81" s="126" t="s">
        <v>2</v>
      </c>
      <c r="O81" s="413" t="s">
        <v>2</v>
      </c>
      <c r="P81" s="414" t="s">
        <v>2</v>
      </c>
      <c r="Q81" s="415">
        <v>10</v>
      </c>
      <c r="R81" s="418"/>
      <c r="S81" s="418"/>
      <c r="T81" s="418"/>
      <c r="U81" s="418"/>
      <c r="V81" s="418"/>
      <c r="W81" s="418"/>
      <c r="X81" s="418"/>
      <c r="Y81" s="418"/>
      <c r="Z81" s="418"/>
      <c r="AA81" s="12"/>
      <c r="AB81" s="12"/>
      <c r="AC81" s="12"/>
      <c r="AD81" s="6"/>
      <c r="AE81" s="6"/>
      <c r="AF81" s="6"/>
      <c r="AR81" s="1"/>
      <c r="AU81" s="209"/>
      <c r="AV81" s="209"/>
    </row>
    <row r="82" spans="2:48" x14ac:dyDescent="0.2">
      <c r="B82" s="419" t="s">
        <v>2</v>
      </c>
      <c r="C82" s="420" t="s">
        <v>179</v>
      </c>
      <c r="D82" s="421"/>
      <c r="E82" s="421"/>
      <c r="F82" s="422" t="s">
        <v>2</v>
      </c>
      <c r="G82" s="423" t="s">
        <v>2</v>
      </c>
      <c r="H82" s="424" t="s">
        <v>2</v>
      </c>
      <c r="I82" s="424" t="s">
        <v>2</v>
      </c>
      <c r="J82" s="424" t="s">
        <v>2</v>
      </c>
      <c r="K82" s="424" t="s">
        <v>2</v>
      </c>
      <c r="L82" s="423">
        <v>30</v>
      </c>
      <c r="M82" s="424" t="s">
        <v>2</v>
      </c>
      <c r="N82" s="424" t="s">
        <v>2</v>
      </c>
      <c r="O82" s="424" t="s">
        <v>2</v>
      </c>
      <c r="P82" s="424" t="s">
        <v>2</v>
      </c>
      <c r="Q82" s="423">
        <v>30</v>
      </c>
      <c r="R82" s="12"/>
      <c r="S82" s="12"/>
      <c r="T82" s="12"/>
      <c r="U82" s="12"/>
      <c r="V82" s="418"/>
      <c r="W82" s="418"/>
      <c r="X82" s="418"/>
      <c r="Y82" s="418"/>
      <c r="Z82" s="418"/>
      <c r="AA82" s="12"/>
      <c r="AB82" s="12"/>
      <c r="AC82" s="12"/>
      <c r="AD82" s="6"/>
      <c r="AE82" s="6"/>
      <c r="AF82" s="6"/>
      <c r="AR82" s="1"/>
      <c r="AU82" s="209"/>
      <c r="AV82" s="209"/>
    </row>
    <row r="83" spans="2:48" x14ac:dyDescent="0.2">
      <c r="B83" s="425"/>
      <c r="C83" s="426" t="s">
        <v>2</v>
      </c>
      <c r="D83" s="426"/>
      <c r="E83" s="426"/>
      <c r="F83" s="427" t="s">
        <v>2</v>
      </c>
      <c r="G83" s="427" t="s">
        <v>2</v>
      </c>
      <c r="H83" s="427" t="s">
        <v>2</v>
      </c>
      <c r="I83" s="427" t="s">
        <v>2</v>
      </c>
      <c r="J83" s="428" t="s">
        <v>2</v>
      </c>
      <c r="K83" s="427"/>
      <c r="L83" s="427"/>
      <c r="M83" s="427"/>
      <c r="N83" s="427"/>
      <c r="O83" s="428"/>
      <c r="P83" s="427"/>
      <c r="Q83" s="428"/>
      <c r="R83" s="12"/>
      <c r="S83" s="12"/>
      <c r="T83" s="12"/>
      <c r="U83" s="12"/>
      <c r="V83" s="418"/>
      <c r="W83" s="418"/>
      <c r="X83" s="418"/>
      <c r="Y83" s="418"/>
      <c r="Z83" s="418"/>
      <c r="AA83" s="12"/>
      <c r="AB83" s="12"/>
      <c r="AC83" s="12"/>
      <c r="AD83" s="6"/>
      <c r="AE83" s="6"/>
      <c r="AF83" s="6"/>
      <c r="AR83" s="1"/>
      <c r="AU83" s="209"/>
      <c r="AV83" s="209"/>
    </row>
    <row r="84" spans="2:48" x14ac:dyDescent="0.2">
      <c r="B84" s="425"/>
      <c r="C84" s="209"/>
      <c r="D84" s="209"/>
      <c r="E84" s="209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427"/>
      <c r="Q84" s="428"/>
      <c r="R84" s="12"/>
      <c r="S84" s="12"/>
      <c r="T84" s="12"/>
      <c r="U84" s="12"/>
      <c r="V84" s="418"/>
      <c r="W84" s="418"/>
      <c r="X84" s="418"/>
      <c r="Y84" s="418"/>
      <c r="Z84" s="418"/>
      <c r="AA84" s="12"/>
      <c r="AB84" s="12"/>
      <c r="AC84" s="12"/>
      <c r="AD84" s="6"/>
      <c r="AE84" s="6"/>
      <c r="AF84" s="6"/>
      <c r="AR84" s="1"/>
      <c r="AU84" s="209"/>
      <c r="AV84" s="209"/>
    </row>
    <row r="85" spans="2:48" x14ac:dyDescent="0.2">
      <c r="B85" s="209" t="s">
        <v>180</v>
      </c>
      <c r="C85" s="209"/>
      <c r="D85" s="209"/>
      <c r="E85" s="209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427"/>
      <c r="Q85" s="428"/>
      <c r="R85" s="12"/>
      <c r="S85" s="12"/>
      <c r="T85" s="12"/>
      <c r="U85" s="12"/>
      <c r="V85" s="418"/>
      <c r="W85" s="12"/>
      <c r="X85" s="12"/>
      <c r="Y85" s="12"/>
      <c r="Z85" s="12"/>
      <c r="AA85" s="12"/>
      <c r="AB85" s="12"/>
      <c r="AC85" s="12"/>
      <c r="AD85" s="6"/>
      <c r="AE85" s="6"/>
      <c r="AF85" s="6"/>
      <c r="AR85" s="1"/>
      <c r="AU85" s="209"/>
      <c r="AV85" s="209"/>
    </row>
    <row r="86" spans="2:48" x14ac:dyDescent="0.2">
      <c r="B86" s="425"/>
      <c r="C86" s="429" t="s">
        <v>181</v>
      </c>
      <c r="D86" s="429"/>
      <c r="E86" s="429"/>
      <c r="F86" s="430"/>
      <c r="G86" s="430"/>
      <c r="H86" s="430"/>
      <c r="I86" s="430"/>
      <c r="J86" s="430"/>
      <c r="K86" s="430"/>
      <c r="L86" s="418"/>
      <c r="M86" s="418"/>
      <c r="N86" s="418"/>
      <c r="O86" s="418"/>
      <c r="P86" s="418"/>
      <c r="Q86" s="418"/>
      <c r="R86" s="427"/>
      <c r="S86" s="428"/>
      <c r="T86" s="12"/>
      <c r="U86" s="12"/>
      <c r="V86" s="12"/>
      <c r="W86" s="12"/>
      <c r="X86" s="418"/>
      <c r="Y86" s="12"/>
      <c r="Z86" s="12"/>
      <c r="AA86" s="12"/>
      <c r="AB86" s="12"/>
      <c r="AC86" s="12"/>
      <c r="AD86" s="12"/>
      <c r="AE86" s="12"/>
      <c r="AF86" s="6"/>
      <c r="AG86" s="6"/>
      <c r="AH86" s="6"/>
      <c r="AR86" s="1"/>
    </row>
    <row r="87" spans="2:48" x14ac:dyDescent="0.2">
      <c r="B87" s="425"/>
      <c r="C87" s="429" t="s">
        <v>182</v>
      </c>
      <c r="D87" s="429"/>
      <c r="E87" s="429"/>
      <c r="F87" s="430"/>
      <c r="G87" s="430"/>
      <c r="H87" s="430"/>
      <c r="I87" s="430"/>
      <c r="J87" s="418"/>
      <c r="K87" s="418"/>
      <c r="L87" s="418"/>
      <c r="M87" s="418"/>
      <c r="N87" s="418"/>
      <c r="O87" s="418"/>
      <c r="P87" s="418"/>
      <c r="Q87" s="418"/>
      <c r="R87" s="427"/>
      <c r="S87" s="428"/>
      <c r="T87" s="12"/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F87" s="6"/>
      <c r="AG87" s="6"/>
      <c r="AH87" s="6"/>
      <c r="AR87" s="1"/>
    </row>
    <row r="88" spans="2:48" x14ac:dyDescent="0.2">
      <c r="B88" s="425"/>
      <c r="C88" s="429" t="s">
        <v>183</v>
      </c>
      <c r="D88" s="429"/>
      <c r="E88" s="429"/>
      <c r="F88" s="418"/>
      <c r="G88" s="418"/>
      <c r="H88" s="418"/>
      <c r="I88" s="418"/>
      <c r="J88" s="418"/>
      <c r="K88" s="418"/>
      <c r="L88" s="418"/>
      <c r="M88" s="418"/>
      <c r="N88" s="418"/>
      <c r="O88" s="418"/>
      <c r="P88" s="427"/>
      <c r="Q88" s="428"/>
      <c r="R88" s="12"/>
      <c r="S88" s="12"/>
      <c r="T88" s="12"/>
      <c r="U88" s="12"/>
      <c r="V88" s="12"/>
      <c r="W88" s="12"/>
      <c r="X88" s="12"/>
      <c r="Y88" s="12"/>
      <c r="Z88" s="12"/>
      <c r="AA88" s="12"/>
      <c r="AB88" s="12"/>
      <c r="AC88" s="12"/>
      <c r="AD88" s="6"/>
      <c r="AE88" s="6"/>
      <c r="AF88" s="6"/>
      <c r="AR88" s="1"/>
      <c r="AU88" s="209"/>
      <c r="AV88" s="209"/>
    </row>
    <row r="89" spans="2:48" x14ac:dyDescent="0.2">
      <c r="B89" s="209" t="s">
        <v>184</v>
      </c>
      <c r="C89" s="209"/>
      <c r="D89" s="209"/>
      <c r="E89" s="209"/>
      <c r="F89" s="12"/>
      <c r="G89" s="12"/>
      <c r="H89" s="12"/>
      <c r="I89" s="12"/>
      <c r="J89" s="12"/>
      <c r="K89" s="12"/>
      <c r="L89" s="12"/>
      <c r="M89" s="418"/>
      <c r="N89" s="418"/>
      <c r="O89" s="418"/>
      <c r="P89" s="427"/>
      <c r="Q89" s="428"/>
      <c r="R89" s="12"/>
      <c r="S89" s="12"/>
      <c r="T89" s="12"/>
      <c r="U89" s="12"/>
      <c r="V89" s="12"/>
      <c r="W89" s="12"/>
      <c r="X89" s="12"/>
      <c r="Y89" s="12"/>
      <c r="Z89" s="12"/>
      <c r="AA89" s="12"/>
      <c r="AB89" s="12"/>
      <c r="AC89" s="12"/>
      <c r="AD89" s="6"/>
      <c r="AE89" s="6"/>
      <c r="AF89" s="6"/>
      <c r="AR89" s="1"/>
      <c r="AU89" s="209"/>
      <c r="AV89" s="209"/>
    </row>
    <row r="90" spans="2:48" x14ac:dyDescent="0.2">
      <c r="B90" s="425"/>
      <c r="C90" s="429" t="s">
        <v>185</v>
      </c>
      <c r="D90" s="429"/>
      <c r="E90" s="429"/>
      <c r="F90" s="430"/>
      <c r="G90" s="430"/>
      <c r="H90" s="430"/>
      <c r="I90" s="418"/>
      <c r="J90" s="418"/>
      <c r="K90" s="418"/>
      <c r="L90" s="418"/>
      <c r="M90" s="418"/>
      <c r="N90" s="418"/>
      <c r="O90" s="418"/>
      <c r="P90" s="418"/>
      <c r="Q90" s="418"/>
      <c r="R90" s="12"/>
      <c r="S90" s="12"/>
      <c r="T90" s="12"/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F90" s="6"/>
      <c r="AG90" s="6"/>
      <c r="AR90" s="1"/>
    </row>
    <row r="91" spans="2:48" x14ac:dyDescent="0.2">
      <c r="B91" s="1"/>
      <c r="C91" s="429" t="s">
        <v>186</v>
      </c>
      <c r="D91" s="429" t="s">
        <v>187</v>
      </c>
      <c r="E91" s="429"/>
      <c r="F91" s="430"/>
      <c r="G91" s="430"/>
      <c r="H91" s="430"/>
      <c r="I91" s="430"/>
      <c r="J91" s="430"/>
      <c r="K91" s="430"/>
      <c r="R91" s="12"/>
      <c r="S91" s="12"/>
      <c r="T91" s="12"/>
      <c r="U91" s="12"/>
      <c r="V91" s="12"/>
      <c r="W91" s="12"/>
      <c r="X91" s="12"/>
      <c r="Y91" s="418"/>
      <c r="Z91" s="12"/>
      <c r="AA91" s="12"/>
      <c r="AB91" s="12"/>
      <c r="AC91" s="12"/>
      <c r="AD91" s="12"/>
      <c r="AE91" s="12"/>
      <c r="AF91" s="6"/>
      <c r="AG91" s="6"/>
      <c r="AR91" s="1"/>
    </row>
    <row r="92" spans="2:48" x14ac:dyDescent="0.2">
      <c r="B92" s="1"/>
      <c r="C92" s="429" t="s">
        <v>188</v>
      </c>
      <c r="D92" s="429"/>
      <c r="E92" s="429"/>
      <c r="F92" s="7"/>
      <c r="G92" s="7"/>
      <c r="H92" s="7"/>
      <c r="I92" s="7"/>
      <c r="P92" s="418"/>
      <c r="Q92" s="418"/>
      <c r="R92" s="418"/>
      <c r="S92" s="418"/>
      <c r="T92" s="418"/>
      <c r="U92" s="418"/>
      <c r="V92" s="418"/>
      <c r="W92" s="418"/>
      <c r="X92" s="12"/>
      <c r="Y92" s="12"/>
      <c r="Z92" s="12"/>
      <c r="AA92" s="12"/>
      <c r="AB92" s="12"/>
      <c r="AC92" s="12"/>
      <c r="AD92" s="6"/>
      <c r="AE92" s="6"/>
      <c r="AR92" s="1"/>
      <c r="AU92" s="209"/>
      <c r="AV92" s="209"/>
    </row>
    <row r="93" spans="2:48" x14ac:dyDescent="0.2">
      <c r="B93" s="209"/>
      <c r="C93" s="429" t="s">
        <v>189</v>
      </c>
      <c r="D93" s="429"/>
      <c r="E93" s="429"/>
      <c r="F93" s="7"/>
      <c r="G93" s="7"/>
      <c r="H93" s="7"/>
      <c r="I93" s="7"/>
      <c r="P93" s="418"/>
      <c r="Q93" s="418"/>
      <c r="R93" s="418"/>
      <c r="S93" s="418"/>
      <c r="T93" s="418"/>
      <c r="U93" s="418"/>
      <c r="V93" s="418"/>
      <c r="W93" s="418"/>
      <c r="X93" s="12"/>
      <c r="Y93" s="12"/>
      <c r="Z93" s="12"/>
      <c r="AA93" s="12"/>
      <c r="AB93" s="12"/>
      <c r="AC93" s="12"/>
      <c r="AD93" s="6"/>
      <c r="AE93" s="6"/>
      <c r="AR93" s="1"/>
      <c r="AU93" s="209"/>
      <c r="AV93" s="209"/>
    </row>
    <row r="94" spans="2:48" x14ac:dyDescent="0.2">
      <c r="B94" s="425"/>
      <c r="C94" s="425"/>
      <c r="D94" s="425"/>
      <c r="E94" s="425"/>
      <c r="F94" s="418"/>
      <c r="G94" s="418"/>
      <c r="H94" s="418"/>
      <c r="I94" s="418"/>
      <c r="J94" s="418"/>
      <c r="K94" s="418"/>
      <c r="L94" s="418"/>
      <c r="M94" s="418"/>
      <c r="N94" s="418"/>
      <c r="O94" s="418"/>
      <c r="P94" s="418"/>
      <c r="Q94" s="418"/>
      <c r="R94" s="418"/>
      <c r="S94" s="418"/>
      <c r="T94" s="418"/>
      <c r="U94" s="418"/>
      <c r="V94" s="418"/>
      <c r="W94" s="418"/>
      <c r="X94" s="12"/>
      <c r="Y94" s="12"/>
      <c r="Z94" s="12"/>
      <c r="AA94" s="12"/>
      <c r="AB94" s="12"/>
      <c r="AC94" s="12"/>
      <c r="AD94" s="6"/>
      <c r="AE94" s="6"/>
      <c r="AR94" s="1"/>
      <c r="AU94" s="209"/>
      <c r="AV94" s="209"/>
    </row>
    <row r="95" spans="2:48" x14ac:dyDescent="0.2">
      <c r="B95" s="425"/>
      <c r="C95" s="425"/>
      <c r="D95" s="425"/>
      <c r="E95" s="425"/>
      <c r="F95" s="418"/>
      <c r="G95" s="418"/>
      <c r="H95" s="418"/>
      <c r="I95" s="418"/>
      <c r="J95" s="418"/>
      <c r="K95" s="418"/>
      <c r="L95" s="418"/>
      <c r="M95" s="418"/>
      <c r="N95" s="418"/>
      <c r="O95" s="418"/>
      <c r="P95" s="418"/>
      <c r="Q95" s="418"/>
      <c r="R95" s="418"/>
      <c r="S95" s="418"/>
      <c r="T95" s="418"/>
      <c r="U95" s="418"/>
      <c r="V95" s="418"/>
      <c r="W95" s="418"/>
      <c r="X95" s="12"/>
      <c r="Y95" s="12"/>
      <c r="Z95" s="12"/>
      <c r="AA95" s="12"/>
      <c r="AB95" s="12"/>
      <c r="AC95" s="12"/>
      <c r="AD95" s="6"/>
      <c r="AE95" s="6"/>
      <c r="AR95" s="1"/>
      <c r="AU95" s="209"/>
    </row>
    <row r="96" spans="2:48" x14ac:dyDescent="0.2">
      <c r="B96" s="1"/>
      <c r="H96" s="7"/>
      <c r="I96" s="7"/>
      <c r="AR96" s="1"/>
      <c r="AU96" s="209"/>
    </row>
    <row r="97" spans="2:47" x14ac:dyDescent="0.2">
      <c r="B97" s="1"/>
      <c r="H97" s="7"/>
      <c r="I97" s="7"/>
      <c r="AR97" s="1"/>
      <c r="AU97" s="209"/>
    </row>
    <row r="98" spans="2:47" x14ac:dyDescent="0.2">
      <c r="B98" s="425"/>
      <c r="C98" s="425"/>
      <c r="D98" s="425"/>
      <c r="E98" s="425"/>
      <c r="F98" s="418"/>
      <c r="G98" s="418"/>
      <c r="H98" s="418"/>
      <c r="I98" s="418"/>
      <c r="J98" s="418"/>
      <c r="K98" s="418"/>
      <c r="L98" s="418"/>
      <c r="M98" s="418"/>
      <c r="N98" s="418"/>
      <c r="O98" s="418"/>
      <c r="P98" s="418"/>
      <c r="Q98" s="418"/>
      <c r="R98" s="418"/>
      <c r="S98" s="418"/>
      <c r="T98" s="418"/>
      <c r="U98" s="418"/>
      <c r="V98" s="418"/>
      <c r="W98" s="418"/>
      <c r="X98" s="418"/>
      <c r="Y98" s="418"/>
      <c r="Z98" s="12"/>
      <c r="AA98" s="12"/>
      <c r="AB98" s="12"/>
      <c r="AC98" s="12"/>
      <c r="AD98" s="12"/>
      <c r="AE98" s="12"/>
      <c r="AF98" s="6"/>
      <c r="AG98" s="6"/>
    </row>
  </sheetData>
  <mergeCells count="37">
    <mergeCell ref="AS53:AS54"/>
    <mergeCell ref="AQ53:AQ54"/>
    <mergeCell ref="AR53:AR54"/>
    <mergeCell ref="AT53:AT54"/>
    <mergeCell ref="AT51:AT52"/>
    <mergeCell ref="B27:C27"/>
    <mergeCell ref="B75:B76"/>
    <mergeCell ref="C75:C76"/>
    <mergeCell ref="G75:G76"/>
    <mergeCell ref="B56:C56"/>
    <mergeCell ref="B51:AM51"/>
    <mergeCell ref="H75:L75"/>
    <mergeCell ref="M75:Q75"/>
    <mergeCell ref="A52:AR52"/>
    <mergeCell ref="A68:AT68"/>
    <mergeCell ref="A53:A54"/>
    <mergeCell ref="B53:B54"/>
    <mergeCell ref="C53:C54"/>
    <mergeCell ref="D53:D54"/>
    <mergeCell ref="G53:G54"/>
    <mergeCell ref="H53:AP53"/>
    <mergeCell ref="B9:C9"/>
    <mergeCell ref="B22:C22"/>
    <mergeCell ref="A2:AT2"/>
    <mergeCell ref="B3:AT3"/>
    <mergeCell ref="A4:AT4"/>
    <mergeCell ref="A6:A7"/>
    <mergeCell ref="B6:B7"/>
    <mergeCell ref="C6:C7"/>
    <mergeCell ref="D6:D7"/>
    <mergeCell ref="G6:G7"/>
    <mergeCell ref="H6:AP6"/>
    <mergeCell ref="AQ6:AQ7"/>
    <mergeCell ref="AR6:AR7"/>
    <mergeCell ref="AT6:AT7"/>
    <mergeCell ref="AS6:AS7"/>
    <mergeCell ref="E6:E8"/>
  </mergeCells>
  <printOptions horizontalCentered="1"/>
  <pageMargins left="0.15748031496062992" right="0.15748031496062992" top="1.4566929133858268" bottom="0.39370078740157483" header="0.78740157480314965" footer="0.31496062992125984"/>
  <pageSetup paperSize="8" scale="77" fitToHeight="0" orientation="landscape" useFirstPageNumber="1" r:id="rId1"/>
  <headerFooter alignWithMargins="0">
    <oddHeader>&amp;L&amp;"Arial,Félkövér"&amp;12Óbudai Egyetem
Neumann János Informatikai Kar&amp;C&amp;14BSc Mintatanterv 
Nappali tagozat&amp;10
&amp;RÉrvényes: 2018/2019. tanévtől</oddHeader>
    <oddFooter>&amp;C&amp;11Tanterv - Nappali&amp;8
&amp;R&amp;P / &amp;N</oddFooter>
  </headerFooter>
  <rowBreaks count="1" manualBreakCount="1">
    <brk id="51" max="4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AT53"/>
  <sheetViews>
    <sheetView showGridLines="0" tabSelected="1" zoomScaleNormal="100" zoomScaleSheetLayoutView="100" workbookViewId="0">
      <pane xSplit="3" ySplit="5" topLeftCell="D6" activePane="bottomRight" state="frozen"/>
      <selection pane="topRight" activeCell="D1" sqref="D1"/>
      <selection pane="bottomLeft" activeCell="A13" sqref="A13"/>
      <selection pane="bottomRight"/>
    </sheetView>
  </sheetViews>
  <sheetFormatPr defaultColWidth="9.140625" defaultRowHeight="12.75" x14ac:dyDescent="0.2"/>
  <cols>
    <col min="1" max="1" width="5.5703125" style="6" customWidth="1"/>
    <col min="2" max="2" width="14.5703125" style="8" customWidth="1"/>
    <col min="3" max="3" width="39" style="9" customWidth="1"/>
    <col min="4" max="4" width="34.28515625" style="9" bestFit="1" customWidth="1"/>
    <col min="5" max="5" width="6.85546875" style="9" customWidth="1"/>
    <col min="6" max="7" width="5.5703125" style="7" customWidth="1"/>
    <col min="8" max="25" width="3.140625" style="7" customWidth="1"/>
    <col min="26" max="26" width="5.140625" style="7" customWidth="1"/>
    <col min="27" max="27" width="3.140625" style="7" customWidth="1"/>
    <col min="28" max="28" width="3.7109375" style="7" bestFit="1" customWidth="1"/>
    <col min="29" max="29" width="3.140625" style="7" customWidth="1"/>
    <col min="30" max="30" width="3.7109375" style="7" bestFit="1" customWidth="1"/>
    <col min="31" max="32" width="3.140625" style="7" customWidth="1"/>
    <col min="33" max="33" width="3.7109375" style="7" bestFit="1" customWidth="1"/>
    <col min="34" max="34" width="3.140625" style="7" customWidth="1"/>
    <col min="35" max="35" width="3.7109375" style="7" bestFit="1" customWidth="1"/>
    <col min="36" max="37" width="3.140625" style="7" customWidth="1"/>
    <col min="38" max="38" width="3.7109375" style="7" bestFit="1" customWidth="1"/>
    <col min="39" max="39" width="3.140625" style="7" customWidth="1"/>
    <col min="40" max="40" width="3.7109375" style="7" bestFit="1" customWidth="1"/>
    <col min="41" max="42" width="3.140625" style="7" customWidth="1"/>
    <col min="43" max="43" width="6.5703125" style="7" bestFit="1" customWidth="1"/>
    <col min="44" max="44" width="14.85546875" style="1" bestFit="1" customWidth="1"/>
    <col min="45" max="45" width="4" style="7" bestFit="1" customWidth="1"/>
    <col min="46" max="46" width="19.85546875" style="1" bestFit="1" customWidth="1"/>
    <col min="47" max="16384" width="9.140625" style="1"/>
  </cols>
  <sheetData>
    <row r="3" spans="1:46" ht="15.75" x14ac:dyDescent="0.2">
      <c r="A3" s="232"/>
      <c r="B3" s="233"/>
      <c r="C3" s="233"/>
      <c r="D3" s="233"/>
      <c r="E3" s="233"/>
      <c r="F3" s="233"/>
      <c r="G3" s="233"/>
      <c r="H3" s="233"/>
      <c r="I3" s="233"/>
      <c r="J3" s="233"/>
      <c r="K3" s="233"/>
      <c r="L3" s="233"/>
      <c r="M3" s="233"/>
      <c r="N3" s="233"/>
      <c r="O3" s="233"/>
      <c r="P3" s="233"/>
      <c r="Q3" s="233"/>
      <c r="R3" s="233"/>
      <c r="S3" s="233"/>
      <c r="T3" s="233"/>
      <c r="U3" s="233"/>
      <c r="V3" s="233"/>
      <c r="W3" s="233"/>
      <c r="X3" s="233"/>
      <c r="Y3" s="233"/>
      <c r="Z3" s="233"/>
      <c r="AA3" s="233"/>
      <c r="AB3" s="233"/>
      <c r="AC3" s="233"/>
      <c r="AD3" s="233"/>
      <c r="AE3" s="233"/>
      <c r="AF3" s="233"/>
      <c r="AG3" s="233"/>
      <c r="AH3" s="233"/>
      <c r="AI3" s="233"/>
      <c r="AJ3" s="233"/>
      <c r="AK3" s="233"/>
      <c r="AL3" s="233"/>
      <c r="AM3" s="233"/>
      <c r="AN3" s="233"/>
      <c r="AO3" s="233"/>
      <c r="AP3" s="233"/>
      <c r="AQ3" s="233"/>
      <c r="AR3" s="233"/>
      <c r="AS3" s="233"/>
      <c r="AT3" s="233"/>
    </row>
    <row r="4" spans="1:46" ht="15.75" x14ac:dyDescent="0.2">
      <c r="B4" s="234" t="s">
        <v>190</v>
      </c>
      <c r="C4" s="234"/>
      <c r="D4" s="11"/>
      <c r="E4" s="11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</row>
    <row r="6" spans="1:46" x14ac:dyDescent="0.2">
      <c r="A6" s="1"/>
      <c r="B6" s="13"/>
      <c r="C6" s="14"/>
      <c r="D6" s="14"/>
      <c r="E6" s="14"/>
      <c r="F6" s="15"/>
      <c r="G6" s="15"/>
      <c r="H6" s="6"/>
      <c r="I6" s="6"/>
      <c r="J6" s="6"/>
      <c r="K6" s="6"/>
      <c r="L6" s="15"/>
      <c r="M6" s="15"/>
      <c r="N6" s="15"/>
      <c r="O6" s="15"/>
      <c r="P6" s="6"/>
      <c r="Q6" s="15"/>
      <c r="R6" s="15"/>
      <c r="S6" s="15"/>
      <c r="T6" s="15"/>
      <c r="U6" s="6"/>
      <c r="V6" s="15"/>
      <c r="W6" s="15"/>
      <c r="X6" s="15"/>
      <c r="Y6" s="15"/>
      <c r="Z6" s="6"/>
      <c r="AA6" s="15"/>
      <c r="AB6" s="15"/>
      <c r="AC6" s="15"/>
      <c r="AD6" s="15"/>
      <c r="AE6" s="6"/>
      <c r="AF6" s="15"/>
      <c r="AG6" s="6"/>
      <c r="AH6" s="6"/>
      <c r="AI6" s="6"/>
      <c r="AJ6" s="6"/>
      <c r="AK6" s="15"/>
      <c r="AL6" s="6"/>
      <c r="AM6" s="6"/>
      <c r="AN6" s="6"/>
      <c r="AO6" s="6"/>
      <c r="AP6" s="15"/>
      <c r="AQ6" s="6"/>
    </row>
    <row r="7" spans="1:46" s="2" customFormat="1" ht="13.5" customHeight="1" thickBot="1" x14ac:dyDescent="0.25">
      <c r="A7" s="223" t="s">
        <v>1</v>
      </c>
      <c r="B7" s="223"/>
      <c r="C7" s="223"/>
      <c r="D7" s="223"/>
      <c r="E7" s="223"/>
      <c r="F7" s="223"/>
      <c r="G7" s="223"/>
      <c r="H7" s="223"/>
      <c r="I7" s="223"/>
      <c r="J7" s="223"/>
      <c r="K7" s="223"/>
      <c r="L7" s="223"/>
      <c r="M7" s="223"/>
      <c r="N7" s="223"/>
      <c r="O7" s="223"/>
      <c r="P7" s="223"/>
      <c r="Q7" s="223"/>
      <c r="R7" s="223"/>
      <c r="S7" s="223"/>
      <c r="T7" s="223"/>
      <c r="U7" s="223"/>
      <c r="V7" s="223"/>
      <c r="W7" s="223"/>
      <c r="X7" s="223"/>
      <c r="Y7" s="223"/>
      <c r="Z7" s="223"/>
      <c r="AA7" s="223"/>
      <c r="AB7" s="223"/>
      <c r="AC7" s="223"/>
      <c r="AD7" s="223"/>
      <c r="AE7" s="223"/>
      <c r="AF7" s="223"/>
      <c r="AG7" s="223"/>
      <c r="AH7" s="223"/>
      <c r="AI7" s="223"/>
      <c r="AJ7" s="223"/>
      <c r="AK7" s="223"/>
      <c r="AL7" s="223"/>
      <c r="AM7" s="223"/>
      <c r="AN7" s="223"/>
      <c r="AO7" s="223"/>
      <c r="AP7" s="223"/>
      <c r="AQ7" s="223"/>
      <c r="AR7" s="223"/>
      <c r="AS7" s="223"/>
      <c r="AT7" s="223"/>
    </row>
    <row r="8" spans="1:46" s="2" customFormat="1" x14ac:dyDescent="0.2">
      <c r="A8" s="16"/>
      <c r="B8" s="235" t="s">
        <v>3</v>
      </c>
      <c r="C8" s="237" t="s">
        <v>4</v>
      </c>
      <c r="D8" s="239" t="s">
        <v>191</v>
      </c>
      <c r="E8" s="241" t="s">
        <v>6</v>
      </c>
      <c r="F8" s="17" t="s">
        <v>7</v>
      </c>
      <c r="G8" s="243" t="s">
        <v>8</v>
      </c>
      <c r="H8" s="245" t="s">
        <v>9</v>
      </c>
      <c r="I8" s="246"/>
      <c r="J8" s="246"/>
      <c r="K8" s="246"/>
      <c r="L8" s="246"/>
      <c r="M8" s="246"/>
      <c r="N8" s="246"/>
      <c r="O8" s="246"/>
      <c r="P8" s="246"/>
      <c r="Q8" s="246"/>
      <c r="R8" s="246"/>
      <c r="S8" s="246"/>
      <c r="T8" s="246"/>
      <c r="U8" s="246"/>
      <c r="V8" s="246"/>
      <c r="W8" s="246"/>
      <c r="X8" s="246"/>
      <c r="Y8" s="246"/>
      <c r="Z8" s="246"/>
      <c r="AA8" s="246"/>
      <c r="AB8" s="246"/>
      <c r="AC8" s="246"/>
      <c r="AD8" s="246"/>
      <c r="AE8" s="246"/>
      <c r="AF8" s="246"/>
      <c r="AG8" s="246"/>
      <c r="AH8" s="246"/>
      <c r="AI8" s="246"/>
      <c r="AJ8" s="246"/>
      <c r="AK8" s="246"/>
      <c r="AL8" s="18"/>
      <c r="AM8" s="18"/>
      <c r="AN8" s="18"/>
      <c r="AO8" s="19"/>
      <c r="AP8" s="20"/>
      <c r="AQ8" s="247"/>
      <c r="AR8" s="249" t="s">
        <v>10</v>
      </c>
      <c r="AS8" s="249"/>
      <c r="AT8" s="251" t="s">
        <v>10</v>
      </c>
    </row>
    <row r="9" spans="1:46" s="2" customFormat="1" ht="13.5" thickBot="1" x14ac:dyDescent="0.25">
      <c r="A9" s="21"/>
      <c r="B9" s="236"/>
      <c r="C9" s="238"/>
      <c r="D9" s="240"/>
      <c r="E9" s="242"/>
      <c r="F9" s="22" t="s">
        <v>11</v>
      </c>
      <c r="G9" s="244"/>
      <c r="H9" s="23"/>
      <c r="I9" s="24"/>
      <c r="J9" s="24" t="s">
        <v>12</v>
      </c>
      <c r="K9" s="24"/>
      <c r="L9" s="25"/>
      <c r="M9" s="24"/>
      <c r="N9" s="24"/>
      <c r="O9" s="24" t="s">
        <v>13</v>
      </c>
      <c r="P9" s="24"/>
      <c r="Q9" s="25"/>
      <c r="R9" s="24"/>
      <c r="S9" s="24"/>
      <c r="T9" s="24" t="s">
        <v>14</v>
      </c>
      <c r="U9" s="24"/>
      <c r="V9" s="25"/>
      <c r="W9" s="24"/>
      <c r="X9" s="24"/>
      <c r="Y9" s="24" t="s">
        <v>15</v>
      </c>
      <c r="Z9" s="24"/>
      <c r="AA9" s="25"/>
      <c r="AB9" s="24"/>
      <c r="AC9" s="24"/>
      <c r="AD9" s="24" t="s">
        <v>16</v>
      </c>
      <c r="AE9" s="24"/>
      <c r="AF9" s="25"/>
      <c r="AG9" s="23"/>
      <c r="AH9" s="24"/>
      <c r="AI9" s="24" t="s">
        <v>17</v>
      </c>
      <c r="AJ9" s="24"/>
      <c r="AK9" s="26"/>
      <c r="AL9" s="23"/>
      <c r="AM9" s="24"/>
      <c r="AN9" s="24" t="s">
        <v>18</v>
      </c>
      <c r="AO9" s="24"/>
      <c r="AP9" s="25"/>
      <c r="AQ9" s="248"/>
      <c r="AR9" s="250"/>
      <c r="AS9" s="250"/>
      <c r="AT9" s="252"/>
    </row>
    <row r="10" spans="1:46" s="2" customFormat="1" x14ac:dyDescent="0.2">
      <c r="A10" s="27"/>
      <c r="B10" s="28"/>
      <c r="C10" s="29"/>
      <c r="D10" s="30"/>
      <c r="E10" s="30"/>
      <c r="F10" s="226"/>
      <c r="G10" s="227"/>
      <c r="H10" s="31" t="s">
        <v>19</v>
      </c>
      <c r="I10" s="32" t="s">
        <v>20</v>
      </c>
      <c r="J10" s="32" t="s">
        <v>21</v>
      </c>
      <c r="K10" s="32" t="s">
        <v>22</v>
      </c>
      <c r="L10" s="33" t="s">
        <v>23</v>
      </c>
      <c r="M10" s="31" t="s">
        <v>19</v>
      </c>
      <c r="N10" s="32" t="s">
        <v>20</v>
      </c>
      <c r="O10" s="32" t="s">
        <v>21</v>
      </c>
      <c r="P10" s="32" t="s">
        <v>22</v>
      </c>
      <c r="Q10" s="33" t="s">
        <v>23</v>
      </c>
      <c r="R10" s="31" t="s">
        <v>19</v>
      </c>
      <c r="S10" s="32" t="s">
        <v>20</v>
      </c>
      <c r="T10" s="32" t="s">
        <v>21</v>
      </c>
      <c r="U10" s="32" t="s">
        <v>22</v>
      </c>
      <c r="V10" s="33" t="s">
        <v>23</v>
      </c>
      <c r="W10" s="31" t="s">
        <v>19</v>
      </c>
      <c r="X10" s="32" t="s">
        <v>20</v>
      </c>
      <c r="Y10" s="32" t="s">
        <v>21</v>
      </c>
      <c r="Z10" s="32" t="s">
        <v>22</v>
      </c>
      <c r="AA10" s="33" t="s">
        <v>23</v>
      </c>
      <c r="AB10" s="31" t="s">
        <v>19</v>
      </c>
      <c r="AC10" s="32" t="s">
        <v>20</v>
      </c>
      <c r="AD10" s="32" t="s">
        <v>21</v>
      </c>
      <c r="AE10" s="32" t="s">
        <v>22</v>
      </c>
      <c r="AF10" s="33" t="s">
        <v>23</v>
      </c>
      <c r="AG10" s="31" t="s">
        <v>19</v>
      </c>
      <c r="AH10" s="32" t="s">
        <v>20</v>
      </c>
      <c r="AI10" s="32" t="s">
        <v>21</v>
      </c>
      <c r="AJ10" s="32" t="s">
        <v>22</v>
      </c>
      <c r="AK10" s="33" t="s">
        <v>23</v>
      </c>
      <c r="AL10" s="34" t="s">
        <v>19</v>
      </c>
      <c r="AM10" s="6" t="s">
        <v>20</v>
      </c>
      <c r="AN10" s="6" t="s">
        <v>21</v>
      </c>
      <c r="AO10" s="6" t="s">
        <v>22</v>
      </c>
      <c r="AP10" s="35" t="s">
        <v>23</v>
      </c>
      <c r="AQ10" s="36"/>
      <c r="AR10" s="253" t="s">
        <v>3</v>
      </c>
      <c r="AS10" s="254"/>
      <c r="AT10" s="255" t="s">
        <v>3</v>
      </c>
    </row>
    <row r="11" spans="1:46" s="2" customFormat="1" x14ac:dyDescent="0.2">
      <c r="A11" s="37"/>
      <c r="B11" s="224" t="s">
        <v>192</v>
      </c>
      <c r="C11" s="225"/>
      <c r="D11" s="38"/>
      <c r="E11" s="38"/>
      <c r="F11" s="39"/>
      <c r="G11" s="40"/>
      <c r="H11" s="41"/>
      <c r="I11" s="41"/>
      <c r="J11" s="41"/>
      <c r="K11" s="41"/>
      <c r="L11" s="42"/>
      <c r="M11" s="41"/>
      <c r="N11" s="41"/>
      <c r="O11" s="41"/>
      <c r="P11" s="41"/>
      <c r="Q11" s="42"/>
      <c r="R11" s="41"/>
      <c r="S11" s="41"/>
      <c r="T11" s="41"/>
      <c r="U11" s="41"/>
      <c r="V11" s="42"/>
      <c r="W11" s="41"/>
      <c r="X11" s="41"/>
      <c r="Y11" s="41"/>
      <c r="Z11" s="41"/>
      <c r="AA11" s="42"/>
      <c r="AB11" s="41"/>
      <c r="AC11" s="41"/>
      <c r="AD11" s="41"/>
      <c r="AE11" s="41"/>
      <c r="AF11" s="42"/>
      <c r="AG11" s="41"/>
      <c r="AH11" s="41"/>
      <c r="AI11" s="41"/>
      <c r="AJ11" s="41"/>
      <c r="AK11" s="42"/>
      <c r="AL11" s="41"/>
      <c r="AM11" s="41"/>
      <c r="AN11" s="41"/>
      <c r="AO11" s="41"/>
      <c r="AP11" s="42"/>
      <c r="AQ11" s="43"/>
      <c r="AR11" s="44"/>
      <c r="AS11" s="45"/>
      <c r="AT11" s="46"/>
    </row>
    <row r="12" spans="1:46" s="2" customFormat="1" x14ac:dyDescent="0.2">
      <c r="A12" s="37"/>
      <c r="B12" s="219" t="s">
        <v>302</v>
      </c>
      <c r="C12" s="220"/>
      <c r="D12" s="38"/>
      <c r="E12" s="38"/>
      <c r="F12" s="47">
        <f>SUM(F13:F17)</f>
        <v>8.5</v>
      </c>
      <c r="G12" s="48">
        <f>SUM(G13:G17)</f>
        <v>25</v>
      </c>
      <c r="H12" s="37">
        <f>SUM(H13:H17)</f>
        <v>0</v>
      </c>
      <c r="I12" s="37">
        <f>SUM(I13:I17)</f>
        <v>0</v>
      </c>
      <c r="J12" s="37">
        <f>SUM(J13:J17)</f>
        <v>0</v>
      </c>
      <c r="K12" s="47"/>
      <c r="L12" s="37">
        <f>SUM(L13:L17)</f>
        <v>0</v>
      </c>
      <c r="M12" s="37">
        <f>SUM(M13:M17)</f>
        <v>0</v>
      </c>
      <c r="N12" s="37">
        <f>SUM(N13:N17)</f>
        <v>0</v>
      </c>
      <c r="O12" s="37">
        <f>SUM(O13:O17)</f>
        <v>0</v>
      </c>
      <c r="P12" s="47"/>
      <c r="Q12" s="37">
        <f>SUM(Q13:Q17)</f>
        <v>0</v>
      </c>
      <c r="R12" s="37">
        <f>SUM(R13:R17)</f>
        <v>0</v>
      </c>
      <c r="S12" s="37">
        <f>SUM(S13:S17)</f>
        <v>0</v>
      </c>
      <c r="T12" s="37">
        <f>SUM(T13:T17)</f>
        <v>0</v>
      </c>
      <c r="U12" s="47"/>
      <c r="V12" s="37">
        <f>SUM(V13:V17)</f>
        <v>0</v>
      </c>
      <c r="W12" s="37">
        <f>SUM(W13:W17)</f>
        <v>0</v>
      </c>
      <c r="X12" s="37">
        <f>SUM(X13:X17)</f>
        <v>0</v>
      </c>
      <c r="Y12" s="37">
        <f>SUM(Y13:Y17)</f>
        <v>0</v>
      </c>
      <c r="Z12" s="47"/>
      <c r="AA12" s="37">
        <f>SUM(AA13:AA17)</f>
        <v>0</v>
      </c>
      <c r="AB12" s="37">
        <f>SUM(AB13:AB17)</f>
        <v>1</v>
      </c>
      <c r="AC12" s="37">
        <f>SUM(AC13:AC17)</f>
        <v>0</v>
      </c>
      <c r="AD12" s="37">
        <f>SUM(AD13:AD17)</f>
        <v>2</v>
      </c>
      <c r="AE12" s="47"/>
      <c r="AF12" s="37">
        <f>SUM(AF13:AF17)</f>
        <v>10</v>
      </c>
      <c r="AG12" s="37">
        <f>SUM(AG13:AG17)</f>
        <v>2.5</v>
      </c>
      <c r="AH12" s="37">
        <f>SUM(AH13:AH17)</f>
        <v>0</v>
      </c>
      <c r="AI12" s="37">
        <f>SUM(AI13:AI17)</f>
        <v>1.5</v>
      </c>
      <c r="AJ12" s="47"/>
      <c r="AK12" s="37">
        <f>SUM(AK13:AK17)</f>
        <v>11</v>
      </c>
      <c r="AL12" s="37">
        <f>SUM(AL13:AL17)</f>
        <v>0.5</v>
      </c>
      <c r="AM12" s="37">
        <f>SUM(AM13:AM17)</f>
        <v>0</v>
      </c>
      <c r="AN12" s="37">
        <f>SUM(AN13:AN17)</f>
        <v>1</v>
      </c>
      <c r="AO12" s="47"/>
      <c r="AP12" s="37">
        <f>SUM(AP13:AP17)</f>
        <v>4</v>
      </c>
      <c r="AQ12" s="49"/>
      <c r="AR12" s="50"/>
      <c r="AS12" s="47"/>
      <c r="AT12" s="51"/>
    </row>
    <row r="13" spans="1:46" s="2" customFormat="1" x14ac:dyDescent="0.2">
      <c r="A13" s="52" t="s">
        <v>193</v>
      </c>
      <c r="B13" s="256" t="s">
        <v>194</v>
      </c>
      <c r="C13" s="53" t="s">
        <v>195</v>
      </c>
      <c r="D13" s="54" t="s">
        <v>122</v>
      </c>
      <c r="E13" s="55" t="s">
        <v>60</v>
      </c>
      <c r="F13" s="56">
        <f t="shared" ref="F13:F17" si="0">SUM(W13:Y13,AB13:AD13,AG13:AI13,AL13:AN13)</f>
        <v>1.5</v>
      </c>
      <c r="G13" s="57">
        <f t="shared" ref="G13:G17" si="1">SUM(AA13,AF13,AK13,AP13)</f>
        <v>5</v>
      </c>
      <c r="H13" s="58"/>
      <c r="I13" s="59"/>
      <c r="J13" s="60"/>
      <c r="K13" s="61"/>
      <c r="L13" s="62"/>
      <c r="M13" s="63"/>
      <c r="N13" s="60"/>
      <c r="O13" s="64"/>
      <c r="P13" s="61"/>
      <c r="Q13" s="62"/>
      <c r="R13" s="58"/>
      <c r="S13" s="60"/>
      <c r="T13" s="64"/>
      <c r="U13" s="61"/>
      <c r="V13" s="62"/>
      <c r="W13" s="58"/>
      <c r="X13" s="60"/>
      <c r="Y13" s="64"/>
      <c r="Z13" s="61"/>
      <c r="AA13" s="62"/>
      <c r="AB13" s="58">
        <v>0.5</v>
      </c>
      <c r="AC13" s="60">
        <v>0</v>
      </c>
      <c r="AD13" s="64">
        <v>1</v>
      </c>
      <c r="AE13" s="61" t="s">
        <v>28</v>
      </c>
      <c r="AF13" s="62">
        <v>5</v>
      </c>
      <c r="AG13" s="63"/>
      <c r="AH13" s="60"/>
      <c r="AI13" s="64"/>
      <c r="AJ13" s="61"/>
      <c r="AK13" s="62"/>
      <c r="AL13" s="58"/>
      <c r="AM13" s="65"/>
      <c r="AN13" s="64"/>
      <c r="AO13" s="61"/>
      <c r="AP13" s="62"/>
      <c r="AQ13" s="109" t="str">
        <f>'MI BSc F esti'!A38</f>
        <v>28.</v>
      </c>
      <c r="AR13" s="66" t="str">
        <f>'MI BSc F esti'!B38</f>
        <v>NBXRE1HBEF</v>
      </c>
      <c r="AS13" s="67"/>
      <c r="AT13" s="68"/>
    </row>
    <row r="14" spans="1:46" s="2" customFormat="1" ht="25.5" x14ac:dyDescent="0.2">
      <c r="A14" s="69" t="s">
        <v>196</v>
      </c>
      <c r="B14" s="256" t="s">
        <v>197</v>
      </c>
      <c r="C14" s="53" t="s">
        <v>198</v>
      </c>
      <c r="D14" s="55" t="s">
        <v>303</v>
      </c>
      <c r="E14" s="55" t="s">
        <v>36</v>
      </c>
      <c r="F14" s="56">
        <f t="shared" si="0"/>
        <v>1.5</v>
      </c>
      <c r="G14" s="57">
        <f t="shared" si="1"/>
        <v>5</v>
      </c>
      <c r="H14" s="56"/>
      <c r="I14" s="70"/>
      <c r="J14" s="5"/>
      <c r="K14" s="61"/>
      <c r="L14" s="62"/>
      <c r="M14" s="63"/>
      <c r="N14" s="5"/>
      <c r="O14" s="64"/>
      <c r="P14" s="61"/>
      <c r="Q14" s="62"/>
      <c r="R14" s="56"/>
      <c r="S14" s="61"/>
      <c r="T14" s="64"/>
      <c r="U14" s="61"/>
      <c r="V14" s="62"/>
      <c r="W14" s="56"/>
      <c r="X14" s="61"/>
      <c r="Y14" s="64"/>
      <c r="Z14" s="61"/>
      <c r="AA14" s="62"/>
      <c r="AB14" s="56">
        <v>0.5</v>
      </c>
      <c r="AC14" s="61">
        <v>0</v>
      </c>
      <c r="AD14" s="64">
        <v>1</v>
      </c>
      <c r="AE14" s="61" t="s">
        <v>32</v>
      </c>
      <c r="AF14" s="62">
        <v>5</v>
      </c>
      <c r="AG14" s="63"/>
      <c r="AH14" s="61"/>
      <c r="AI14" s="64"/>
      <c r="AJ14" s="61"/>
      <c r="AK14" s="62"/>
      <c r="AL14" s="56"/>
      <c r="AM14" s="64"/>
      <c r="AN14" s="64"/>
      <c r="AO14" s="61"/>
      <c r="AP14" s="62"/>
      <c r="AQ14" s="71" t="str">
        <f>'MI BSc F esti'!A34</f>
        <v>24.</v>
      </c>
      <c r="AR14" s="66" t="str">
        <f>'MI BSc F esti'!B34</f>
        <v>NKXDR1HBEF</v>
      </c>
      <c r="AS14" s="72"/>
      <c r="AT14" s="73"/>
    </row>
    <row r="15" spans="1:46" s="2" customFormat="1" x14ac:dyDescent="0.2">
      <c r="A15" s="69" t="s">
        <v>199</v>
      </c>
      <c r="B15" s="256" t="s">
        <v>200</v>
      </c>
      <c r="C15" s="74" t="s">
        <v>201</v>
      </c>
      <c r="D15" s="55" t="s">
        <v>304</v>
      </c>
      <c r="E15" s="55" t="s">
        <v>60</v>
      </c>
      <c r="F15" s="56">
        <f t="shared" si="0"/>
        <v>2.5</v>
      </c>
      <c r="G15" s="57">
        <f t="shared" si="1"/>
        <v>6</v>
      </c>
      <c r="H15" s="56"/>
      <c r="I15" s="75"/>
      <c r="J15" s="61"/>
      <c r="K15" s="61"/>
      <c r="L15" s="62"/>
      <c r="M15" s="63"/>
      <c r="N15" s="61"/>
      <c r="O15" s="64"/>
      <c r="P15" s="61"/>
      <c r="Q15" s="62"/>
      <c r="R15" s="56"/>
      <c r="S15" s="61"/>
      <c r="T15" s="64"/>
      <c r="U15" s="61"/>
      <c r="V15" s="62"/>
      <c r="W15" s="56"/>
      <c r="X15" s="61"/>
      <c r="Y15" s="64"/>
      <c r="Z15" s="61"/>
      <c r="AA15" s="62"/>
      <c r="AB15" s="56"/>
      <c r="AC15" s="61"/>
      <c r="AD15" s="64"/>
      <c r="AE15" s="61"/>
      <c r="AF15" s="62"/>
      <c r="AG15" s="56">
        <v>2.5</v>
      </c>
      <c r="AH15" s="61">
        <v>0</v>
      </c>
      <c r="AI15" s="64">
        <v>0</v>
      </c>
      <c r="AJ15" s="61" t="s">
        <v>32</v>
      </c>
      <c r="AK15" s="62">
        <v>6</v>
      </c>
      <c r="AL15" s="56"/>
      <c r="AM15" s="64"/>
      <c r="AN15" s="64"/>
      <c r="AO15" s="61"/>
      <c r="AP15" s="62"/>
      <c r="AQ15" s="71" t="str">
        <f>A13</f>
        <v>44.</v>
      </c>
      <c r="AR15" s="66" t="str">
        <f>B13</f>
        <v>NBXIT1HBEF</v>
      </c>
      <c r="AS15" s="72"/>
      <c r="AT15" s="73"/>
    </row>
    <row r="16" spans="1:46" s="2" customFormat="1" ht="25.5" x14ac:dyDescent="0.2">
      <c r="A16" s="69" t="s">
        <v>202</v>
      </c>
      <c r="B16" s="256" t="s">
        <v>203</v>
      </c>
      <c r="C16" s="74" t="s">
        <v>204</v>
      </c>
      <c r="D16" s="55" t="s">
        <v>303</v>
      </c>
      <c r="E16" s="55" t="s">
        <v>36</v>
      </c>
      <c r="F16" s="56">
        <f t="shared" si="0"/>
        <v>1.5</v>
      </c>
      <c r="G16" s="57">
        <f t="shared" si="1"/>
        <v>5</v>
      </c>
      <c r="H16" s="76"/>
      <c r="I16" s="5"/>
      <c r="J16" s="77"/>
      <c r="K16" s="5"/>
      <c r="L16" s="78"/>
      <c r="M16" s="76"/>
      <c r="N16" s="77"/>
      <c r="O16" s="77"/>
      <c r="P16" s="5"/>
      <c r="Q16" s="78"/>
      <c r="R16" s="76"/>
      <c r="S16" s="5"/>
      <c r="T16" s="77"/>
      <c r="U16" s="5"/>
      <c r="V16" s="78"/>
      <c r="W16" s="76"/>
      <c r="X16" s="5"/>
      <c r="Y16" s="77"/>
      <c r="Z16" s="5"/>
      <c r="AA16" s="78"/>
      <c r="AB16" s="76"/>
      <c r="AC16" s="5"/>
      <c r="AD16" s="77"/>
      <c r="AE16" s="5"/>
      <c r="AF16" s="78"/>
      <c r="AG16" s="76">
        <v>0</v>
      </c>
      <c r="AH16" s="5">
        <v>0</v>
      </c>
      <c r="AI16" s="77">
        <v>1.5</v>
      </c>
      <c r="AJ16" s="5" t="s">
        <v>28</v>
      </c>
      <c r="AK16" s="78">
        <v>5</v>
      </c>
      <c r="AL16" s="76"/>
      <c r="AM16" s="77"/>
      <c r="AN16" s="77"/>
      <c r="AO16" s="5"/>
      <c r="AP16" s="78"/>
      <c r="AQ16" s="71" t="str">
        <f>A14</f>
        <v>45.</v>
      </c>
      <c r="AR16" s="66" t="str">
        <f>B14</f>
        <v>NKXBE1HBEF</v>
      </c>
      <c r="AS16" s="72"/>
      <c r="AT16" s="73"/>
    </row>
    <row r="17" spans="1:46" s="2" customFormat="1" ht="24.75" customHeight="1" x14ac:dyDescent="0.2">
      <c r="A17" s="79" t="s">
        <v>205</v>
      </c>
      <c r="B17" s="256" t="s">
        <v>206</v>
      </c>
      <c r="C17" s="80" t="s">
        <v>207</v>
      </c>
      <c r="D17" s="55" t="s">
        <v>303</v>
      </c>
      <c r="E17" s="81" t="s">
        <v>36</v>
      </c>
      <c r="F17" s="82">
        <f t="shared" si="0"/>
        <v>1.5</v>
      </c>
      <c r="G17" s="83">
        <f t="shared" si="1"/>
        <v>4</v>
      </c>
      <c r="H17" s="84"/>
      <c r="I17" s="85"/>
      <c r="J17" s="86"/>
      <c r="K17" s="85"/>
      <c r="L17" s="87"/>
      <c r="M17" s="84"/>
      <c r="N17" s="86"/>
      <c r="O17" s="86"/>
      <c r="P17" s="85"/>
      <c r="Q17" s="87"/>
      <c r="R17" s="84"/>
      <c r="S17" s="85"/>
      <c r="T17" s="86"/>
      <c r="U17" s="85"/>
      <c r="V17" s="87"/>
      <c r="W17" s="84"/>
      <c r="X17" s="85"/>
      <c r="Y17" s="86"/>
      <c r="Z17" s="85"/>
      <c r="AA17" s="87"/>
      <c r="AB17" s="86"/>
      <c r="AC17" s="86"/>
      <c r="AD17" s="86"/>
      <c r="AE17" s="86"/>
      <c r="AF17" s="86"/>
      <c r="AG17" s="84"/>
      <c r="AH17" s="85"/>
      <c r="AI17" s="86"/>
      <c r="AJ17" s="85"/>
      <c r="AK17" s="87"/>
      <c r="AL17" s="84">
        <v>0.5</v>
      </c>
      <c r="AM17" s="86">
        <v>0</v>
      </c>
      <c r="AN17" s="86">
        <v>1</v>
      </c>
      <c r="AO17" s="85" t="s">
        <v>28</v>
      </c>
      <c r="AP17" s="87">
        <v>4</v>
      </c>
      <c r="AQ17" s="71" t="str">
        <f>A16</f>
        <v>47.</v>
      </c>
      <c r="AR17" s="66" t="str">
        <f>B16</f>
        <v>NKXBP1HBEF</v>
      </c>
      <c r="AS17" s="88"/>
      <c r="AT17" s="89"/>
    </row>
    <row r="18" spans="1:46" s="2" customFormat="1" x14ac:dyDescent="0.2">
      <c r="A18" s="39"/>
      <c r="B18" s="221" t="s">
        <v>208</v>
      </c>
      <c r="C18" s="222"/>
      <c r="D18" s="211"/>
      <c r="E18" s="211"/>
      <c r="F18" s="90">
        <f>SUM(F19:F23)</f>
        <v>10</v>
      </c>
      <c r="G18" s="91">
        <f>SUM(G19:G23)</f>
        <v>25</v>
      </c>
      <c r="H18" s="39">
        <f>SUM(H19:H23)</f>
        <v>0</v>
      </c>
      <c r="I18" s="92">
        <f>SUM(I19:I23)</f>
        <v>0</v>
      </c>
      <c r="J18" s="92">
        <f>SUM(J19:J23)</f>
        <v>0</v>
      </c>
      <c r="K18" s="92"/>
      <c r="L18" s="93">
        <f>SUM(L19:L23)</f>
        <v>0</v>
      </c>
      <c r="M18" s="39">
        <f>SUM(M19:M23)</f>
        <v>0</v>
      </c>
      <c r="N18" s="92">
        <f>SUM(N19:N23)</f>
        <v>0</v>
      </c>
      <c r="O18" s="92">
        <f>SUM(O19:O23)</f>
        <v>0</v>
      </c>
      <c r="P18" s="92"/>
      <c r="Q18" s="93">
        <f>SUM(Q19:Q23)</f>
        <v>0</v>
      </c>
      <c r="R18" s="39">
        <f>SUM(R19:R23)</f>
        <v>0</v>
      </c>
      <c r="S18" s="92">
        <f>SUM(S19:S23)</f>
        <v>0</v>
      </c>
      <c r="T18" s="92">
        <f>SUM(T19:T23)</f>
        <v>0</v>
      </c>
      <c r="U18" s="92"/>
      <c r="V18" s="93">
        <f>SUM(V19:V23)</f>
        <v>0</v>
      </c>
      <c r="W18" s="94">
        <f>SUM(W19:W23)</f>
        <v>0</v>
      </c>
      <c r="X18" s="95">
        <f>SUM(X19:X23)</f>
        <v>0</v>
      </c>
      <c r="Y18" s="95">
        <f>SUM(Y19:Y23)</f>
        <v>0</v>
      </c>
      <c r="Z18" s="95"/>
      <c r="AA18" s="96">
        <f>SUM(AA19:AA23)</f>
        <v>0</v>
      </c>
      <c r="AB18" s="94">
        <f>SUM(AB19:AB23)</f>
        <v>2</v>
      </c>
      <c r="AC18" s="95">
        <f>SUM(AC19:AC23)</f>
        <v>0</v>
      </c>
      <c r="AD18" s="95">
        <f>SUM(AD19:AD23)</f>
        <v>2</v>
      </c>
      <c r="AE18" s="95"/>
      <c r="AF18" s="96">
        <f>SUM(AF19:AF23)</f>
        <v>10</v>
      </c>
      <c r="AG18" s="94">
        <f>SUM(AG19:AG23)</f>
        <v>2</v>
      </c>
      <c r="AH18" s="95">
        <f>SUM(AH19:AH23)</f>
        <v>0</v>
      </c>
      <c r="AI18" s="95">
        <f>SUM(AI19:AI23)</f>
        <v>2</v>
      </c>
      <c r="AJ18" s="95"/>
      <c r="AK18" s="96">
        <f>SUM(AK19:AK23)</f>
        <v>10</v>
      </c>
      <c r="AL18" s="94">
        <f>SUM(AL19:AL23)</f>
        <v>1</v>
      </c>
      <c r="AM18" s="95">
        <f>SUM(AM19:AM23)</f>
        <v>0</v>
      </c>
      <c r="AN18" s="95">
        <f>SUM(AN19:AN23)</f>
        <v>1</v>
      </c>
      <c r="AO18" s="95"/>
      <c r="AP18" s="97">
        <f>SUM(AP19:AP23)</f>
        <v>5</v>
      </c>
      <c r="AQ18" s="98"/>
      <c r="AR18" s="99"/>
      <c r="AS18" s="92"/>
      <c r="AT18" s="100"/>
    </row>
    <row r="19" spans="1:46" s="112" customFormat="1" x14ac:dyDescent="0.2">
      <c r="A19" s="101" t="s">
        <v>209</v>
      </c>
      <c r="B19" s="256" t="s">
        <v>210</v>
      </c>
      <c r="C19" s="74" t="s">
        <v>211</v>
      </c>
      <c r="D19" s="102" t="s">
        <v>301</v>
      </c>
      <c r="E19" s="102" t="s">
        <v>36</v>
      </c>
      <c r="F19" s="103">
        <f>SUM(W19:Y19,AB19:AD19,AG19:AI19,AL19:AN19)</f>
        <v>2</v>
      </c>
      <c r="G19" s="104">
        <f>SUM(AA19,AF19,AK19,AP19)</f>
        <v>5</v>
      </c>
      <c r="H19" s="105"/>
      <c r="I19" s="106"/>
      <c r="J19" s="106"/>
      <c r="K19" s="107"/>
      <c r="L19" s="108"/>
      <c r="M19" s="105"/>
      <c r="N19" s="107"/>
      <c r="O19" s="106"/>
      <c r="P19" s="107"/>
      <c r="Q19" s="108"/>
      <c r="R19" s="105"/>
      <c r="S19" s="107"/>
      <c r="T19" s="106"/>
      <c r="U19" s="107"/>
      <c r="V19" s="108"/>
      <c r="W19" s="105"/>
      <c r="X19" s="106"/>
      <c r="Y19" s="106"/>
      <c r="Z19" s="107"/>
      <c r="AA19" s="108"/>
      <c r="AB19" s="105">
        <v>1</v>
      </c>
      <c r="AC19" s="106">
        <v>0</v>
      </c>
      <c r="AD19" s="106">
        <v>1</v>
      </c>
      <c r="AE19" s="107" t="s">
        <v>32</v>
      </c>
      <c r="AF19" s="108">
        <v>5</v>
      </c>
      <c r="AG19" s="105"/>
      <c r="AH19" s="106"/>
      <c r="AI19" s="106"/>
      <c r="AJ19" s="107"/>
      <c r="AK19" s="108"/>
      <c r="AL19" s="105"/>
      <c r="AM19" s="107"/>
      <c r="AN19" s="106"/>
      <c r="AO19" s="107"/>
      <c r="AP19" s="108"/>
      <c r="AQ19" s="109" t="str">
        <f>'MI BSc F esti'!A30</f>
        <v>20.</v>
      </c>
      <c r="AR19" s="66" t="str">
        <f>'MI BSc F esti'!B30</f>
        <v>NKXAB1HBEF</v>
      </c>
      <c r="AS19" s="110"/>
      <c r="AT19" s="111"/>
    </row>
    <row r="20" spans="1:46" s="112" customFormat="1" x14ac:dyDescent="0.2">
      <c r="A20" s="101" t="s">
        <v>212</v>
      </c>
      <c r="B20" s="256" t="s">
        <v>213</v>
      </c>
      <c r="C20" s="74" t="s">
        <v>214</v>
      </c>
      <c r="D20" s="102" t="s">
        <v>300</v>
      </c>
      <c r="E20" s="102" t="s">
        <v>36</v>
      </c>
      <c r="F20" s="56">
        <f>SUM(W20:Y20,AB20:AD20,AG20:AI20,AL20:AN20)</f>
        <v>2</v>
      </c>
      <c r="G20" s="57">
        <f>SUM(AA20,AF20,AK20,AP20)</f>
        <v>5</v>
      </c>
      <c r="H20" s="105"/>
      <c r="I20" s="106"/>
      <c r="J20" s="106"/>
      <c r="K20" s="107"/>
      <c r="L20" s="108"/>
      <c r="M20" s="105"/>
      <c r="N20" s="107"/>
      <c r="O20" s="106"/>
      <c r="P20" s="107"/>
      <c r="Q20" s="108"/>
      <c r="R20" s="105"/>
      <c r="S20" s="107"/>
      <c r="T20" s="106"/>
      <c r="U20" s="107"/>
      <c r="V20" s="108"/>
      <c r="W20" s="105"/>
      <c r="X20" s="107"/>
      <c r="Y20" s="106"/>
      <c r="Z20" s="107"/>
      <c r="AA20" s="108"/>
      <c r="AB20" s="105"/>
      <c r="AC20" s="107"/>
      <c r="AD20" s="106"/>
      <c r="AE20" s="107"/>
      <c r="AF20" s="108"/>
      <c r="AG20" s="76">
        <v>1</v>
      </c>
      <c r="AH20" s="5">
        <v>0</v>
      </c>
      <c r="AI20" s="77">
        <v>1</v>
      </c>
      <c r="AJ20" s="5" t="s">
        <v>32</v>
      </c>
      <c r="AK20" s="78">
        <v>5</v>
      </c>
      <c r="AL20" s="105"/>
      <c r="AM20" s="107"/>
      <c r="AN20" s="106"/>
      <c r="AO20" s="107"/>
      <c r="AP20" s="108"/>
      <c r="AQ20" s="71" t="str">
        <f>A19</f>
        <v>49.</v>
      </c>
      <c r="AR20" s="66" t="str">
        <f>B19</f>
        <v>NKXKD1HBEF</v>
      </c>
      <c r="AS20" s="110"/>
      <c r="AT20" s="111"/>
    </row>
    <row r="21" spans="1:46" s="112" customFormat="1" x14ac:dyDescent="0.2">
      <c r="A21" s="113" t="s">
        <v>215</v>
      </c>
      <c r="B21" s="256" t="s">
        <v>216</v>
      </c>
      <c r="C21" s="74" t="s">
        <v>217</v>
      </c>
      <c r="D21" s="102" t="s">
        <v>118</v>
      </c>
      <c r="E21" s="102" t="s">
        <v>36</v>
      </c>
      <c r="F21" s="56">
        <f>SUM(W21:Y21,AB21:AD21,AG21:AI21,AL21:AN21)</f>
        <v>2</v>
      </c>
      <c r="G21" s="57">
        <f>SUM(AA21,AF21,AK21,AP21)</f>
        <v>5</v>
      </c>
      <c r="H21" s="105"/>
      <c r="I21" s="106"/>
      <c r="J21" s="106"/>
      <c r="K21" s="107"/>
      <c r="L21" s="108"/>
      <c r="M21" s="105"/>
      <c r="N21" s="107"/>
      <c r="O21" s="106"/>
      <c r="P21" s="107"/>
      <c r="Q21" s="108"/>
      <c r="R21" s="105"/>
      <c r="S21" s="107"/>
      <c r="T21" s="106"/>
      <c r="U21" s="107"/>
      <c r="V21" s="108"/>
      <c r="W21" s="105"/>
      <c r="X21" s="107"/>
      <c r="Y21" s="106"/>
      <c r="Z21" s="107"/>
      <c r="AA21" s="108"/>
      <c r="AB21" s="105"/>
      <c r="AC21" s="107"/>
      <c r="AD21" s="106"/>
      <c r="AE21" s="107"/>
      <c r="AF21" s="108"/>
      <c r="AG21" s="76">
        <v>1</v>
      </c>
      <c r="AH21" s="5">
        <v>0</v>
      </c>
      <c r="AI21" s="77">
        <v>1</v>
      </c>
      <c r="AJ21" s="5" t="s">
        <v>32</v>
      </c>
      <c r="AK21" s="78">
        <v>5</v>
      </c>
      <c r="AL21" s="76"/>
      <c r="AM21" s="5"/>
      <c r="AN21" s="77"/>
      <c r="AO21" s="5"/>
      <c r="AP21" s="78"/>
      <c r="AQ21" s="71" t="str">
        <f>A19</f>
        <v>49.</v>
      </c>
      <c r="AR21" s="66" t="str">
        <f>B19</f>
        <v>NKXKD1HBEF</v>
      </c>
      <c r="AS21" s="110"/>
      <c r="AT21" s="115"/>
    </row>
    <row r="22" spans="1:46" s="2" customFormat="1" x14ac:dyDescent="0.2">
      <c r="A22" s="69" t="s">
        <v>218</v>
      </c>
      <c r="B22" s="256" t="s">
        <v>219</v>
      </c>
      <c r="C22" s="74" t="s">
        <v>220</v>
      </c>
      <c r="D22" s="116" t="s">
        <v>221</v>
      </c>
      <c r="E22" s="116" t="s">
        <v>36</v>
      </c>
      <c r="F22" s="103">
        <f>SUM(W22:Y22,AB22:AD22,AG22:AI22,AL22:AN22)</f>
        <v>2</v>
      </c>
      <c r="G22" s="104">
        <f>SUM(AA22,AF22,AK22,AP22)</f>
        <v>5</v>
      </c>
      <c r="H22" s="56"/>
      <c r="I22" s="64"/>
      <c r="J22" s="64"/>
      <c r="K22" s="61"/>
      <c r="L22" s="62"/>
      <c r="M22" s="56"/>
      <c r="N22" s="61"/>
      <c r="O22" s="64"/>
      <c r="P22" s="61"/>
      <c r="Q22" s="62"/>
      <c r="R22" s="56"/>
      <c r="S22" s="61"/>
      <c r="T22" s="64"/>
      <c r="U22" s="61"/>
      <c r="V22" s="62"/>
      <c r="W22" s="56"/>
      <c r="X22" s="64"/>
      <c r="Y22" s="64"/>
      <c r="Z22" s="61"/>
      <c r="AA22" s="62"/>
      <c r="AB22" s="56"/>
      <c r="AC22" s="64"/>
      <c r="AD22" s="64"/>
      <c r="AE22" s="61"/>
      <c r="AF22" s="62"/>
      <c r="AG22" s="56"/>
      <c r="AH22" s="64"/>
      <c r="AI22" s="64"/>
      <c r="AJ22" s="61"/>
      <c r="AK22" s="62"/>
      <c r="AL22" s="56">
        <v>1</v>
      </c>
      <c r="AM22" s="64">
        <v>0</v>
      </c>
      <c r="AN22" s="64">
        <v>1</v>
      </c>
      <c r="AO22" s="61" t="s">
        <v>28</v>
      </c>
      <c r="AP22" s="62">
        <v>5</v>
      </c>
      <c r="AQ22" s="71" t="str">
        <f>A20</f>
        <v>50.</v>
      </c>
      <c r="AR22" s="66" t="str">
        <f>B20</f>
        <v>NKXAT1HBEF</v>
      </c>
      <c r="AS22" s="67"/>
      <c r="AT22" s="117"/>
    </row>
    <row r="23" spans="1:46" s="2" customFormat="1" x14ac:dyDescent="0.2">
      <c r="A23" s="69" t="s">
        <v>222</v>
      </c>
      <c r="B23" s="256" t="s">
        <v>223</v>
      </c>
      <c r="C23" s="114" t="s">
        <v>224</v>
      </c>
      <c r="D23" s="118" t="s">
        <v>100</v>
      </c>
      <c r="E23" s="118" t="s">
        <v>36</v>
      </c>
      <c r="F23" s="103">
        <f>SUM(W23:Y23,AB23:AD23,AG23:AI23,AL23:AN23)</f>
        <v>2</v>
      </c>
      <c r="G23" s="104">
        <f>SUM(AA23,AF23,AK23,AP23)</f>
        <v>5</v>
      </c>
      <c r="H23" s="56"/>
      <c r="I23" s="64"/>
      <c r="J23" s="64"/>
      <c r="K23" s="61"/>
      <c r="L23" s="62"/>
      <c r="M23" s="56"/>
      <c r="N23" s="61"/>
      <c r="O23" s="64"/>
      <c r="P23" s="61"/>
      <c r="Q23" s="62"/>
      <c r="R23" s="56"/>
      <c r="S23" s="61"/>
      <c r="T23" s="64"/>
      <c r="U23" s="61"/>
      <c r="V23" s="62"/>
      <c r="W23" s="105"/>
      <c r="X23" s="107"/>
      <c r="Y23" s="106"/>
      <c r="Z23" s="107"/>
      <c r="AA23" s="108"/>
      <c r="AB23" s="105">
        <v>1</v>
      </c>
      <c r="AC23" s="106">
        <v>0</v>
      </c>
      <c r="AD23" s="106">
        <v>1</v>
      </c>
      <c r="AE23" s="107" t="s">
        <v>28</v>
      </c>
      <c r="AF23" s="108">
        <v>5</v>
      </c>
      <c r="AG23" s="56"/>
      <c r="AH23" s="61"/>
      <c r="AI23" s="64"/>
      <c r="AJ23" s="61"/>
      <c r="AK23" s="62"/>
      <c r="AL23" s="56"/>
      <c r="AM23" s="61"/>
      <c r="AN23" s="64"/>
      <c r="AO23" s="61"/>
      <c r="AP23" s="62"/>
      <c r="AQ23" s="71" t="str">
        <f>'MI BSc F esti'!A30</f>
        <v>20.</v>
      </c>
      <c r="AR23" s="66" t="str">
        <f>'MI BSc F esti'!B30</f>
        <v>NKXAB1HBEF</v>
      </c>
      <c r="AS23" s="67"/>
      <c r="AT23" s="117"/>
    </row>
    <row r="24" spans="1:46" s="2" customFormat="1" x14ac:dyDescent="0.2">
      <c r="A24" s="37"/>
      <c r="B24" s="228" t="s">
        <v>225</v>
      </c>
      <c r="C24" s="229"/>
      <c r="D24" s="120"/>
      <c r="E24" s="120"/>
      <c r="F24" s="121">
        <f>SUM(F25:F29)</f>
        <v>10</v>
      </c>
      <c r="G24" s="48">
        <f>SUM(G25:G29)</f>
        <v>25</v>
      </c>
      <c r="H24" s="37">
        <f>SUM(H25:H29)</f>
        <v>0</v>
      </c>
      <c r="I24" s="47">
        <f>SUM(I25:I29)</f>
        <v>0</v>
      </c>
      <c r="J24" s="47">
        <f>SUM(J25:J29)</f>
        <v>0</v>
      </c>
      <c r="K24" s="47"/>
      <c r="L24" s="122">
        <f>SUM(L25:L29)</f>
        <v>0</v>
      </c>
      <c r="M24" s="37">
        <f>SUM(M25:M29)</f>
        <v>0</v>
      </c>
      <c r="N24" s="47">
        <f>SUM(N25:N29)</f>
        <v>0</v>
      </c>
      <c r="O24" s="47">
        <f>SUM(O25:O29)</f>
        <v>0</v>
      </c>
      <c r="P24" s="47"/>
      <c r="Q24" s="122">
        <f>SUM(Q25:Q29)</f>
        <v>0</v>
      </c>
      <c r="R24" s="37">
        <f>SUM(R25:R29)</f>
        <v>0</v>
      </c>
      <c r="S24" s="47">
        <f>SUM(S25:S29)</f>
        <v>0</v>
      </c>
      <c r="T24" s="47">
        <f>SUM(T25:T29)</f>
        <v>0</v>
      </c>
      <c r="U24" s="47"/>
      <c r="V24" s="122">
        <f>SUM(V25:V29)</f>
        <v>0</v>
      </c>
      <c r="W24" s="37">
        <f>SUM(W25:W29)</f>
        <v>0</v>
      </c>
      <c r="X24" s="47">
        <f>SUM(X25:X29)</f>
        <v>0</v>
      </c>
      <c r="Y24" s="47">
        <f>SUM(Y25:Y29)</f>
        <v>0</v>
      </c>
      <c r="Z24" s="47"/>
      <c r="AA24" s="122">
        <f>SUM(AA25:AA29)</f>
        <v>0</v>
      </c>
      <c r="AB24" s="37">
        <f>SUM(AB25:AB29)</f>
        <v>2</v>
      </c>
      <c r="AC24" s="47">
        <f>SUM(AC25:AC29)</f>
        <v>0</v>
      </c>
      <c r="AD24" s="47">
        <f>SUM(AD25:AD29)</f>
        <v>2</v>
      </c>
      <c r="AE24" s="47"/>
      <c r="AF24" s="122">
        <f>SUM(AF25:AF29)</f>
        <v>10</v>
      </c>
      <c r="AG24" s="37">
        <f>SUM(AG25:AG29)</f>
        <v>2</v>
      </c>
      <c r="AH24" s="47">
        <f>SUM(AH25:AH29)</f>
        <v>0</v>
      </c>
      <c r="AI24" s="47">
        <f>SUM(AI25:AI29)</f>
        <v>2</v>
      </c>
      <c r="AJ24" s="47"/>
      <c r="AK24" s="122">
        <f>SUM(AK25:AK29)</f>
        <v>10</v>
      </c>
      <c r="AL24" s="37">
        <f>SUM(AL25:AL29)</f>
        <v>1</v>
      </c>
      <c r="AM24" s="47">
        <f>SUM(AM25:AM29)</f>
        <v>0</v>
      </c>
      <c r="AN24" s="47">
        <f>SUM(AN25:AN29)</f>
        <v>1</v>
      </c>
      <c r="AO24" s="47"/>
      <c r="AP24" s="122">
        <f>SUM(AP25:AP29)</f>
        <v>5</v>
      </c>
      <c r="AQ24" s="49"/>
      <c r="AR24" s="50"/>
      <c r="AS24" s="47"/>
      <c r="AT24" s="123"/>
    </row>
    <row r="25" spans="1:46" s="2" customFormat="1" x14ac:dyDescent="0.2">
      <c r="A25" s="52" t="s">
        <v>226</v>
      </c>
      <c r="B25" s="256" t="s">
        <v>227</v>
      </c>
      <c r="C25" s="53" t="s">
        <v>228</v>
      </c>
      <c r="D25" s="118" t="s">
        <v>100</v>
      </c>
      <c r="E25" s="55" t="s">
        <v>36</v>
      </c>
      <c r="F25" s="103">
        <f>SUM(W25:Y25,AB25:AD25,AG25:AI25,AL25:AN25)</f>
        <v>2</v>
      </c>
      <c r="G25" s="104">
        <f>SUM(AA25,AF25,AK25,AP25)</f>
        <v>5</v>
      </c>
      <c r="H25" s="58"/>
      <c r="I25" s="59"/>
      <c r="J25" s="60"/>
      <c r="K25" s="61"/>
      <c r="L25" s="62"/>
      <c r="M25" s="63"/>
      <c r="N25" s="60"/>
      <c r="O25" s="64"/>
      <c r="P25" s="61"/>
      <c r="Q25" s="62"/>
      <c r="R25" s="58"/>
      <c r="S25" s="60"/>
      <c r="T25" s="64"/>
      <c r="U25" s="61"/>
      <c r="V25" s="62"/>
      <c r="W25" s="58"/>
      <c r="X25" s="60"/>
      <c r="Y25" s="64"/>
      <c r="Z25" s="61"/>
      <c r="AA25" s="62"/>
      <c r="AB25" s="58">
        <v>1</v>
      </c>
      <c r="AC25" s="60">
        <v>0</v>
      </c>
      <c r="AD25" s="64">
        <v>1</v>
      </c>
      <c r="AE25" s="61" t="s">
        <v>32</v>
      </c>
      <c r="AF25" s="62">
        <v>5</v>
      </c>
      <c r="AG25" s="63"/>
      <c r="AH25" s="60"/>
      <c r="AI25" s="64"/>
      <c r="AJ25" s="61"/>
      <c r="AK25" s="62"/>
      <c r="AL25" s="58"/>
      <c r="AM25" s="65"/>
      <c r="AN25" s="64"/>
      <c r="AO25" s="61"/>
      <c r="AP25" s="62"/>
      <c r="AQ25" s="71" t="str">
        <f>'MI BSc F esti'!A35</f>
        <v>25.</v>
      </c>
      <c r="AR25" s="66" t="str">
        <f>'MI BSc F esti'!B35</f>
        <v>NKXSH1HBEF</v>
      </c>
      <c r="AS25" s="124"/>
      <c r="AT25" s="125"/>
    </row>
    <row r="26" spans="1:46" s="2" customFormat="1" x14ac:dyDescent="0.2">
      <c r="A26" s="69" t="s">
        <v>229</v>
      </c>
      <c r="B26" s="256" t="s">
        <v>230</v>
      </c>
      <c r="C26" s="74" t="s">
        <v>231</v>
      </c>
      <c r="D26" s="55" t="s">
        <v>118</v>
      </c>
      <c r="E26" s="55" t="s">
        <v>36</v>
      </c>
      <c r="F26" s="103">
        <f>SUM(W26:Y26,AB26:AD26,AG26:AI26,AL26:AN26)</f>
        <v>2</v>
      </c>
      <c r="G26" s="104">
        <f>SUM(AA26,AF26,AK26,AP26)</f>
        <v>5</v>
      </c>
      <c r="H26" s="76"/>
      <c r="I26" s="5"/>
      <c r="J26" s="77"/>
      <c r="K26" s="5"/>
      <c r="L26" s="78"/>
      <c r="M26" s="76"/>
      <c r="N26" s="77"/>
      <c r="O26" s="77"/>
      <c r="P26" s="5"/>
      <c r="Q26" s="78"/>
      <c r="R26" s="76"/>
      <c r="S26" s="5"/>
      <c r="T26" s="77"/>
      <c r="U26" s="5"/>
      <c r="V26" s="78"/>
      <c r="W26" s="76"/>
      <c r="X26" s="5"/>
      <c r="Y26" s="77"/>
      <c r="Z26" s="5"/>
      <c r="AA26" s="78"/>
      <c r="AB26" s="76">
        <v>1</v>
      </c>
      <c r="AC26" s="5">
        <v>0</v>
      </c>
      <c r="AD26" s="77">
        <v>1</v>
      </c>
      <c r="AE26" s="5" t="s">
        <v>28</v>
      </c>
      <c r="AF26" s="78">
        <v>5</v>
      </c>
      <c r="AG26" s="76"/>
      <c r="AH26" s="5"/>
      <c r="AI26" s="77"/>
      <c r="AJ26" s="5"/>
      <c r="AK26" s="78"/>
      <c r="AL26" s="76"/>
      <c r="AM26" s="77"/>
      <c r="AN26" s="77"/>
      <c r="AO26" s="5"/>
      <c r="AP26" s="78"/>
      <c r="AQ26" s="71" t="str">
        <f>'MI BSc F esti'!A40</f>
        <v>30.</v>
      </c>
      <c r="AR26" s="66" t="str">
        <f>'MI BSc F esti'!B40</f>
        <v>NKXOR1HBEF</v>
      </c>
      <c r="AS26" s="72"/>
      <c r="AT26" s="73"/>
    </row>
    <row r="27" spans="1:46" s="2" customFormat="1" ht="25.5" x14ac:dyDescent="0.2">
      <c r="A27" s="69" t="s">
        <v>233</v>
      </c>
      <c r="B27" s="256" t="s">
        <v>98</v>
      </c>
      <c r="C27" s="74" t="s">
        <v>234</v>
      </c>
      <c r="D27" s="118" t="s">
        <v>305</v>
      </c>
      <c r="E27" s="55" t="s">
        <v>36</v>
      </c>
      <c r="F27" s="103">
        <f>SUM(W27:Y27,AB27:AD27,AG27:AI27,AL27:AN27)</f>
        <v>2</v>
      </c>
      <c r="G27" s="104">
        <f>SUM(AA27,AF27,AK27,AP27)</f>
        <v>5</v>
      </c>
      <c r="H27" s="76"/>
      <c r="I27" s="5"/>
      <c r="J27" s="77"/>
      <c r="K27" s="5"/>
      <c r="L27" s="78"/>
      <c r="M27" s="76"/>
      <c r="N27" s="77"/>
      <c r="O27" s="77"/>
      <c r="P27" s="5"/>
      <c r="Q27" s="78"/>
      <c r="R27" s="76"/>
      <c r="S27" s="5"/>
      <c r="T27" s="77"/>
      <c r="U27" s="5"/>
      <c r="V27" s="78"/>
      <c r="W27" s="76"/>
      <c r="X27" s="5"/>
      <c r="Y27" s="77"/>
      <c r="Z27" s="5"/>
      <c r="AA27" s="78"/>
      <c r="AB27" s="76"/>
      <c r="AC27" s="5"/>
      <c r="AD27" s="126"/>
      <c r="AE27" s="5"/>
      <c r="AF27" s="78"/>
      <c r="AG27" s="76">
        <v>1</v>
      </c>
      <c r="AH27" s="5">
        <v>0</v>
      </c>
      <c r="AI27" s="64">
        <v>1</v>
      </c>
      <c r="AJ27" s="5" t="s">
        <v>32</v>
      </c>
      <c r="AK27" s="78">
        <v>5</v>
      </c>
      <c r="AL27" s="76"/>
      <c r="AM27" s="77"/>
      <c r="AN27" s="77"/>
      <c r="AO27" s="5"/>
      <c r="AP27" s="78"/>
      <c r="AQ27" s="72" t="str">
        <f>A27</f>
        <v>56.</v>
      </c>
      <c r="AR27" s="66" t="str">
        <f>B27</f>
        <v>NKXSH1HBEF</v>
      </c>
      <c r="AS27" s="127"/>
      <c r="AT27" s="128"/>
    </row>
    <row r="28" spans="1:46" s="2" customFormat="1" ht="25.5" x14ac:dyDescent="0.2">
      <c r="A28" s="69" t="s">
        <v>235</v>
      </c>
      <c r="B28" s="256" t="s">
        <v>236</v>
      </c>
      <c r="C28" s="74" t="s">
        <v>237</v>
      </c>
      <c r="D28" s="55" t="s">
        <v>59</v>
      </c>
      <c r="E28" s="55" t="s">
        <v>60</v>
      </c>
      <c r="F28" s="103">
        <f>SUM(W28:Y28,AB28:AD28,AG28:AI28,AL28:AN28)</f>
        <v>2</v>
      </c>
      <c r="G28" s="104">
        <f>SUM(AA28,AF28,AK28,AP28)</f>
        <v>5</v>
      </c>
      <c r="H28" s="76"/>
      <c r="I28" s="5"/>
      <c r="J28" s="77"/>
      <c r="K28" s="5"/>
      <c r="L28" s="78"/>
      <c r="M28" s="76"/>
      <c r="N28" s="77"/>
      <c r="O28" s="77"/>
      <c r="P28" s="5"/>
      <c r="Q28" s="78"/>
      <c r="R28" s="76"/>
      <c r="S28" s="5"/>
      <c r="T28" s="77"/>
      <c r="U28" s="5"/>
      <c r="V28" s="78"/>
      <c r="W28" s="76"/>
      <c r="X28" s="5"/>
      <c r="Y28" s="77"/>
      <c r="Z28" s="5"/>
      <c r="AA28" s="78"/>
      <c r="AB28" s="76"/>
      <c r="AC28" s="70"/>
      <c r="AD28" s="129"/>
      <c r="AE28" s="77"/>
      <c r="AF28" s="78"/>
      <c r="AG28" s="76">
        <v>1</v>
      </c>
      <c r="AH28" s="70">
        <v>0</v>
      </c>
      <c r="AI28" s="129">
        <v>1</v>
      </c>
      <c r="AJ28" s="77" t="s">
        <v>32</v>
      </c>
      <c r="AK28" s="78">
        <v>5</v>
      </c>
      <c r="AL28" s="76"/>
      <c r="AM28" s="77"/>
      <c r="AN28" s="77"/>
      <c r="AO28" s="5"/>
      <c r="AP28" s="78"/>
      <c r="AQ28" s="6" t="str">
        <f>'MI BSc F esti'!A43</f>
        <v>32.</v>
      </c>
      <c r="AR28" s="66" t="str">
        <f>'MI BSc F esti'!B43</f>
        <v>NBXIB1HBEF</v>
      </c>
      <c r="AS28" s="67"/>
      <c r="AT28" s="130"/>
    </row>
    <row r="29" spans="1:46" s="2" customFormat="1" ht="25.5" x14ac:dyDescent="0.2">
      <c r="A29" s="69" t="s">
        <v>238</v>
      </c>
      <c r="B29" s="256" t="s">
        <v>239</v>
      </c>
      <c r="C29" s="74" t="s">
        <v>240</v>
      </c>
      <c r="D29" s="55" t="s">
        <v>118</v>
      </c>
      <c r="E29" s="55" t="s">
        <v>36</v>
      </c>
      <c r="F29" s="103">
        <f>SUM(W29:Y29,AB29:AD29,AG29:AI29,AL29:AN29)</f>
        <v>2</v>
      </c>
      <c r="G29" s="104">
        <f>SUM(AA29,AF29,AK29,AP29)</f>
        <v>5</v>
      </c>
      <c r="H29" s="76"/>
      <c r="I29" s="5"/>
      <c r="J29" s="77"/>
      <c r="K29" s="5"/>
      <c r="L29" s="78"/>
      <c r="M29" s="76"/>
      <c r="N29" s="77"/>
      <c r="O29" s="77"/>
      <c r="P29" s="5"/>
      <c r="Q29" s="78"/>
      <c r="R29" s="76"/>
      <c r="S29" s="5"/>
      <c r="T29" s="77"/>
      <c r="U29" s="5"/>
      <c r="V29" s="78"/>
      <c r="W29" s="76"/>
      <c r="X29" s="5"/>
      <c r="Y29" s="77"/>
      <c r="Z29" s="5"/>
      <c r="AA29" s="78"/>
      <c r="AB29" s="76"/>
      <c r="AC29" s="5"/>
      <c r="AD29" s="64"/>
      <c r="AE29" s="5"/>
      <c r="AF29" s="78"/>
      <c r="AL29" s="76">
        <v>1</v>
      </c>
      <c r="AM29" s="77">
        <v>0</v>
      </c>
      <c r="AN29" s="77">
        <v>1</v>
      </c>
      <c r="AO29" s="5" t="s">
        <v>28</v>
      </c>
      <c r="AP29" s="78">
        <v>5</v>
      </c>
      <c r="AQ29" s="6" t="str">
        <f>A26</f>
        <v>55.</v>
      </c>
      <c r="AR29" s="66" t="str">
        <f>B26</f>
        <v>NKXFS1HBEF</v>
      </c>
      <c r="AS29" s="71"/>
      <c r="AT29" s="130"/>
    </row>
    <row r="30" spans="1:46" s="2" customFormat="1" x14ac:dyDescent="0.2">
      <c r="A30" s="37"/>
      <c r="B30" s="230" t="s">
        <v>241</v>
      </c>
      <c r="C30" s="231"/>
      <c r="D30" s="120"/>
      <c r="E30" s="120"/>
      <c r="F30" s="121">
        <f>SUM(F31:F36)</f>
        <v>9.5</v>
      </c>
      <c r="G30" s="131">
        <f>SUM(G31:G36)</f>
        <v>25</v>
      </c>
      <c r="H30" s="37">
        <f>SUM(H31:H36)</f>
        <v>0</v>
      </c>
      <c r="I30" s="37">
        <f>SUM(I31:I36)</f>
        <v>0</v>
      </c>
      <c r="J30" s="37">
        <f>SUM(J31:J36)</f>
        <v>0</v>
      </c>
      <c r="K30" s="47"/>
      <c r="L30" s="37">
        <f>SUM(L31:L36)</f>
        <v>0</v>
      </c>
      <c r="M30" s="37">
        <f>SUM(M31:M36)</f>
        <v>0</v>
      </c>
      <c r="N30" s="37">
        <f>SUM(N31:N36)</f>
        <v>0</v>
      </c>
      <c r="O30" s="37">
        <f>SUM(O31:O36)</f>
        <v>0</v>
      </c>
      <c r="P30" s="47"/>
      <c r="Q30" s="37">
        <f>SUM(Q31:Q36)</f>
        <v>0</v>
      </c>
      <c r="R30" s="37">
        <f>SUM(R31:R36)</f>
        <v>0</v>
      </c>
      <c r="S30" s="37">
        <f>SUM(S31:S36)</f>
        <v>0</v>
      </c>
      <c r="T30" s="37">
        <f>SUM(T31:T36)</f>
        <v>0</v>
      </c>
      <c r="U30" s="47"/>
      <c r="V30" s="37">
        <f>SUM(V31:V36)</f>
        <v>0</v>
      </c>
      <c r="W30" s="37">
        <f>SUM(W31:W36)</f>
        <v>0</v>
      </c>
      <c r="X30" s="37">
        <f>SUM(X31:X36)</f>
        <v>0</v>
      </c>
      <c r="Y30" s="37">
        <f>SUM(Y31:Y36)</f>
        <v>0</v>
      </c>
      <c r="Z30" s="47"/>
      <c r="AA30" s="37">
        <f>SUM(AA31:AA36)</f>
        <v>0</v>
      </c>
      <c r="AB30" s="37">
        <f>SUM(AB31:AB36)</f>
        <v>2</v>
      </c>
      <c r="AC30" s="47">
        <f>SUM(AC31:AC36)</f>
        <v>0</v>
      </c>
      <c r="AD30" s="47">
        <f>SUM(AD31:AD36)</f>
        <v>2</v>
      </c>
      <c r="AE30" s="47"/>
      <c r="AF30" s="122">
        <f>SUM(AF31:AF36)</f>
        <v>9</v>
      </c>
      <c r="AG30" s="37">
        <f>SUM(AG31:AG36)</f>
        <v>2.5</v>
      </c>
      <c r="AH30" s="47">
        <f>SUM(AH31:AH36)</f>
        <v>0</v>
      </c>
      <c r="AI30" s="47">
        <f>SUM(AI31:AI36)</f>
        <v>1</v>
      </c>
      <c r="AJ30" s="47"/>
      <c r="AK30" s="122">
        <f>SUM(AK31:AK36)</f>
        <v>12</v>
      </c>
      <c r="AL30" s="37">
        <f>SUM(AL31:AL36)</f>
        <v>0</v>
      </c>
      <c r="AM30" s="47">
        <f>SUM(AM31:AM36)</f>
        <v>0</v>
      </c>
      <c r="AN30" s="47">
        <f>SUM(AN31:AN36)</f>
        <v>2</v>
      </c>
      <c r="AO30" s="47"/>
      <c r="AP30" s="122">
        <f>SUM(AP32:AP36)</f>
        <v>4</v>
      </c>
      <c r="AQ30" s="49"/>
      <c r="AR30" s="50"/>
      <c r="AS30" s="47"/>
      <c r="AT30" s="123"/>
    </row>
    <row r="31" spans="1:46" s="2" customFormat="1" ht="25.5" x14ac:dyDescent="0.2">
      <c r="A31" s="69" t="s">
        <v>242</v>
      </c>
      <c r="B31" s="256" t="s">
        <v>74</v>
      </c>
      <c r="C31" s="74" t="s">
        <v>243</v>
      </c>
      <c r="D31" s="55" t="s">
        <v>114</v>
      </c>
      <c r="E31" s="55" t="s">
        <v>77</v>
      </c>
      <c r="F31" s="56">
        <f t="shared" ref="F31:F36" si="2">SUM(W31:Y31,AB31:AD31,AG31:AI31,AL31:AN31)</f>
        <v>2</v>
      </c>
      <c r="G31" s="57">
        <f t="shared" ref="G31:G36" si="3">SUM(AA31,AF31,AK31,AP31)</f>
        <v>5</v>
      </c>
      <c r="H31" s="76"/>
      <c r="I31" s="77"/>
      <c r="J31" s="77"/>
      <c r="K31" s="5"/>
      <c r="L31" s="78"/>
      <c r="M31" s="76"/>
      <c r="N31" s="5"/>
      <c r="O31" s="77"/>
      <c r="P31" s="5"/>
      <c r="Q31" s="78"/>
      <c r="R31" s="76"/>
      <c r="S31" s="77"/>
      <c r="T31" s="77"/>
      <c r="U31" s="5"/>
      <c r="V31" s="78"/>
      <c r="W31" s="56"/>
      <c r="X31" s="61"/>
      <c r="Y31" s="64"/>
      <c r="Z31" s="61"/>
      <c r="AA31" s="62"/>
      <c r="AB31" s="56">
        <v>1</v>
      </c>
      <c r="AC31" s="61">
        <v>0</v>
      </c>
      <c r="AD31" s="64">
        <v>1</v>
      </c>
      <c r="AE31" s="61" t="s">
        <v>32</v>
      </c>
      <c r="AF31" s="62">
        <v>5</v>
      </c>
      <c r="AG31" s="63"/>
      <c r="AH31" s="61"/>
      <c r="AI31" s="64"/>
      <c r="AJ31" s="61"/>
      <c r="AK31" s="62"/>
      <c r="AL31" s="56"/>
      <c r="AM31" s="64"/>
      <c r="AN31" s="64"/>
      <c r="AO31" s="61"/>
      <c r="AP31" s="78"/>
      <c r="AQ31" s="71" t="str">
        <f>'MI BSc F esti'!A41</f>
        <v>35.</v>
      </c>
      <c r="AR31" s="66" t="str">
        <f>'MI BSc F esti'!B41</f>
        <v>NBXSS1HBEF</v>
      </c>
      <c r="AS31" s="72"/>
      <c r="AT31" s="132"/>
    </row>
    <row r="32" spans="1:46" s="2" customFormat="1" x14ac:dyDescent="0.2">
      <c r="A32" s="69" t="s">
        <v>244</v>
      </c>
      <c r="B32" s="256" t="s">
        <v>245</v>
      </c>
      <c r="C32" s="74" t="s">
        <v>246</v>
      </c>
      <c r="D32" s="55" t="s">
        <v>90</v>
      </c>
      <c r="E32" s="55" t="s">
        <v>77</v>
      </c>
      <c r="F32" s="56">
        <f t="shared" si="2"/>
        <v>2</v>
      </c>
      <c r="G32" s="57">
        <f t="shared" si="3"/>
        <v>4</v>
      </c>
      <c r="H32" s="76"/>
      <c r="I32" s="77"/>
      <c r="J32" s="77"/>
      <c r="K32" s="5"/>
      <c r="L32" s="78"/>
      <c r="M32" s="76"/>
      <c r="N32" s="5"/>
      <c r="O32" s="77"/>
      <c r="P32" s="5"/>
      <c r="Q32" s="78"/>
      <c r="R32" s="76"/>
      <c r="S32" s="77"/>
      <c r="T32" s="77"/>
      <c r="U32" s="5"/>
      <c r="V32" s="78"/>
      <c r="W32" s="56"/>
      <c r="X32" s="61"/>
      <c r="Y32" s="64"/>
      <c r="Z32" s="61"/>
      <c r="AA32" s="62"/>
      <c r="AB32" s="56">
        <v>1</v>
      </c>
      <c r="AC32" s="61">
        <v>0</v>
      </c>
      <c r="AD32" s="64">
        <v>1</v>
      </c>
      <c r="AE32" s="61" t="s">
        <v>32</v>
      </c>
      <c r="AF32" s="62">
        <v>4</v>
      </c>
      <c r="AG32" s="63"/>
      <c r="AH32" s="61"/>
      <c r="AI32" s="64"/>
      <c r="AJ32" s="61"/>
      <c r="AK32" s="62"/>
      <c r="AL32" s="56"/>
      <c r="AM32" s="64"/>
      <c r="AN32" s="64"/>
      <c r="AO32" s="61"/>
      <c r="AP32" s="78"/>
      <c r="AQ32" s="71" t="str">
        <f>'MI BSc F esti'!A41</f>
        <v>35.</v>
      </c>
      <c r="AR32" s="66" t="str">
        <f>'MI BSc F esti'!B41</f>
        <v>NBXSS1HBEF</v>
      </c>
      <c r="AS32" s="72"/>
      <c r="AT32" s="132"/>
    </row>
    <row r="33" spans="1:46" s="2" customFormat="1" x14ac:dyDescent="0.2">
      <c r="A33" s="69" t="s">
        <v>247</v>
      </c>
      <c r="B33" s="256" t="s">
        <v>248</v>
      </c>
      <c r="C33" s="74" t="s">
        <v>249</v>
      </c>
      <c r="D33" s="55" t="s">
        <v>90</v>
      </c>
      <c r="E33" s="55" t="s">
        <v>77</v>
      </c>
      <c r="F33" s="56">
        <f t="shared" si="2"/>
        <v>1</v>
      </c>
      <c r="G33" s="57">
        <f t="shared" si="3"/>
        <v>4</v>
      </c>
      <c r="H33" s="76"/>
      <c r="I33" s="77"/>
      <c r="J33" s="77"/>
      <c r="K33" s="5"/>
      <c r="L33" s="78"/>
      <c r="M33" s="76"/>
      <c r="N33" s="5"/>
      <c r="O33" s="77"/>
      <c r="P33" s="5"/>
      <c r="Q33" s="78"/>
      <c r="R33" s="76"/>
      <c r="S33" s="77"/>
      <c r="T33" s="77"/>
      <c r="U33" s="5"/>
      <c r="V33" s="78"/>
      <c r="W33" s="56"/>
      <c r="X33" s="61"/>
      <c r="Y33" s="64"/>
      <c r="Z33" s="61"/>
      <c r="AA33" s="62"/>
      <c r="AB33" s="56"/>
      <c r="AC33" s="61"/>
      <c r="AD33" s="64"/>
      <c r="AE33" s="61"/>
      <c r="AF33" s="62"/>
      <c r="AG33" s="56">
        <v>0</v>
      </c>
      <c r="AH33" s="61">
        <v>0</v>
      </c>
      <c r="AI33" s="64">
        <v>1</v>
      </c>
      <c r="AJ33" s="61" t="s">
        <v>28</v>
      </c>
      <c r="AK33" s="62">
        <v>4</v>
      </c>
      <c r="AL33" s="56"/>
      <c r="AM33" s="64"/>
      <c r="AN33" s="64"/>
      <c r="AO33" s="61"/>
      <c r="AP33" s="78"/>
      <c r="AQ33" s="71" t="str">
        <f>A31</f>
        <v>59.</v>
      </c>
      <c r="AR33" s="66" t="str">
        <f>B31</f>
        <v>NSXPP1HBEF</v>
      </c>
      <c r="AS33" s="72"/>
      <c r="AT33" s="132"/>
    </row>
    <row r="34" spans="1:46" s="2" customFormat="1" ht="25.5" x14ac:dyDescent="0.2">
      <c r="A34" s="69" t="s">
        <v>250</v>
      </c>
      <c r="B34" s="256" t="s">
        <v>251</v>
      </c>
      <c r="C34" s="74" t="s">
        <v>252</v>
      </c>
      <c r="D34" s="55" t="s">
        <v>306</v>
      </c>
      <c r="E34" s="55" t="s">
        <v>77</v>
      </c>
      <c r="F34" s="56">
        <f t="shared" si="2"/>
        <v>1.5</v>
      </c>
      <c r="G34" s="57">
        <f t="shared" si="3"/>
        <v>4</v>
      </c>
      <c r="H34" s="133"/>
      <c r="I34" s="5"/>
      <c r="J34" s="71"/>
      <c r="K34" s="70"/>
      <c r="L34" s="78"/>
      <c r="M34" s="71"/>
      <c r="N34" s="5"/>
      <c r="O34" s="71"/>
      <c r="P34" s="70"/>
      <c r="Q34" s="78"/>
      <c r="R34" s="71"/>
      <c r="S34" s="5"/>
      <c r="T34" s="71"/>
      <c r="U34" s="70"/>
      <c r="V34" s="78"/>
      <c r="W34" s="56"/>
      <c r="X34" s="61"/>
      <c r="Y34" s="64"/>
      <c r="Z34" s="61"/>
      <c r="AA34" s="62"/>
      <c r="AB34" s="56"/>
      <c r="AC34" s="61"/>
      <c r="AD34" s="64"/>
      <c r="AE34" s="61"/>
      <c r="AF34" s="62"/>
      <c r="AG34" s="56">
        <v>1.5</v>
      </c>
      <c r="AH34" s="61">
        <v>0</v>
      </c>
      <c r="AI34" s="64">
        <v>0</v>
      </c>
      <c r="AJ34" s="61" t="s">
        <v>28</v>
      </c>
      <c r="AK34" s="62">
        <v>4</v>
      </c>
      <c r="AL34" s="56"/>
      <c r="AM34" s="64"/>
      <c r="AN34" s="64"/>
      <c r="AO34" s="61"/>
      <c r="AP34" s="78"/>
      <c r="AQ34" s="71" t="str">
        <f>'MI BSc F esti'!A37</f>
        <v>27.</v>
      </c>
      <c r="AR34" s="66" t="str">
        <f>'MI BSc F esti'!B37</f>
        <v>NSXST1HBEF</v>
      </c>
      <c r="AS34" s="72"/>
      <c r="AT34" s="132"/>
    </row>
    <row r="35" spans="1:46" s="2" customFormat="1" x14ac:dyDescent="0.2">
      <c r="A35" s="69" t="s">
        <v>253</v>
      </c>
      <c r="B35" s="256" t="s">
        <v>254</v>
      </c>
      <c r="C35" s="2" t="s">
        <v>255</v>
      </c>
      <c r="D35" s="55" t="s">
        <v>307</v>
      </c>
      <c r="E35" s="55" t="s">
        <v>77</v>
      </c>
      <c r="F35" s="56">
        <f t="shared" si="2"/>
        <v>1</v>
      </c>
      <c r="G35" s="57">
        <f t="shared" si="3"/>
        <v>4</v>
      </c>
      <c r="H35" s="133"/>
      <c r="I35" s="5"/>
      <c r="J35" s="71"/>
      <c r="K35" s="70"/>
      <c r="L35" s="78"/>
      <c r="M35" s="71"/>
      <c r="N35" s="5"/>
      <c r="O35" s="71"/>
      <c r="P35" s="70"/>
      <c r="Q35" s="78"/>
      <c r="R35" s="71"/>
      <c r="S35" s="5"/>
      <c r="T35" s="71"/>
      <c r="U35" s="70"/>
      <c r="V35" s="78"/>
      <c r="W35" s="56"/>
      <c r="X35" s="61"/>
      <c r="Y35" s="64"/>
      <c r="Z35" s="61"/>
      <c r="AA35" s="62"/>
      <c r="AB35" s="56"/>
      <c r="AC35" s="61"/>
      <c r="AD35" s="64"/>
      <c r="AE35" s="61"/>
      <c r="AF35" s="62"/>
      <c r="AG35" s="56">
        <v>1</v>
      </c>
      <c r="AH35" s="61">
        <v>0</v>
      </c>
      <c r="AI35" s="64">
        <v>0</v>
      </c>
      <c r="AJ35" s="61" t="s">
        <v>32</v>
      </c>
      <c r="AK35" s="62">
        <v>4</v>
      </c>
      <c r="AL35" s="56"/>
      <c r="AM35" s="64"/>
      <c r="AN35" s="64"/>
      <c r="AO35" s="61"/>
      <c r="AP35" s="78"/>
      <c r="AQ35" s="71" t="str">
        <f>'MI BSc F esti'!A37</f>
        <v>27.</v>
      </c>
      <c r="AR35" s="66" t="str">
        <f>'MI BSc F esti'!B37</f>
        <v>NSXST1HBEF</v>
      </c>
      <c r="AS35" s="72"/>
      <c r="AT35" s="132"/>
    </row>
    <row r="36" spans="1:46" s="2" customFormat="1" ht="13.5" thickBot="1" x14ac:dyDescent="0.25">
      <c r="A36" s="181" t="s">
        <v>256</v>
      </c>
      <c r="B36" s="256" t="s">
        <v>257</v>
      </c>
      <c r="C36" s="182" t="s">
        <v>258</v>
      </c>
      <c r="D36" s="55" t="s">
        <v>306</v>
      </c>
      <c r="E36" s="183" t="s">
        <v>77</v>
      </c>
      <c r="F36" s="22">
        <f t="shared" si="2"/>
        <v>2</v>
      </c>
      <c r="G36" s="184">
        <f t="shared" si="3"/>
        <v>4</v>
      </c>
      <c r="H36" s="185"/>
      <c r="I36" s="186"/>
      <c r="J36" s="187"/>
      <c r="K36" s="188"/>
      <c r="L36" s="189"/>
      <c r="M36" s="187"/>
      <c r="N36" s="186"/>
      <c r="O36" s="187"/>
      <c r="P36" s="188"/>
      <c r="Q36" s="189"/>
      <c r="R36" s="187"/>
      <c r="S36" s="186"/>
      <c r="T36" s="187"/>
      <c r="U36" s="188"/>
      <c r="V36" s="189"/>
      <c r="W36" s="187"/>
      <c r="X36" s="186"/>
      <c r="Y36" s="190"/>
      <c r="Z36" s="188"/>
      <c r="AA36" s="189"/>
      <c r="AB36" s="187"/>
      <c r="AC36" s="186"/>
      <c r="AD36" s="187"/>
      <c r="AE36" s="188"/>
      <c r="AF36" s="189"/>
      <c r="AG36" s="185"/>
      <c r="AH36" s="186"/>
      <c r="AI36" s="187"/>
      <c r="AJ36" s="188"/>
      <c r="AK36" s="189"/>
      <c r="AL36" s="185">
        <v>0</v>
      </c>
      <c r="AM36" s="186">
        <v>0</v>
      </c>
      <c r="AN36" s="187">
        <v>2</v>
      </c>
      <c r="AO36" s="188" t="s">
        <v>28</v>
      </c>
      <c r="AP36" s="189">
        <v>4</v>
      </c>
      <c r="AQ36" s="187" t="str">
        <f>'MI BSc F esti'!A36</f>
        <v>26.</v>
      </c>
      <c r="AR36" s="206" t="str">
        <f>'MI BSc F esti'!B36</f>
        <v>NSXFSSHBEF</v>
      </c>
      <c r="AS36" s="191"/>
      <c r="AT36" s="192"/>
    </row>
    <row r="37" spans="1:46" s="2" customFormat="1" ht="12.75" customHeight="1" x14ac:dyDescent="0.2">
      <c r="A37" s="37"/>
      <c r="B37" s="219" t="s">
        <v>263</v>
      </c>
      <c r="C37" s="220"/>
      <c r="D37" s="38"/>
      <c r="E37" s="38"/>
      <c r="F37" s="47">
        <f>SUM(F38:F42)</f>
        <v>9</v>
      </c>
      <c r="G37" s="48">
        <f>SUM(G38:G42)</f>
        <v>25</v>
      </c>
      <c r="H37" s="37">
        <f>SUM(H38:H42)</f>
        <v>0</v>
      </c>
      <c r="I37" s="37">
        <f>SUM(I38:I42)</f>
        <v>0</v>
      </c>
      <c r="J37" s="37">
        <f>SUM(J38:J42)</f>
        <v>0</v>
      </c>
      <c r="K37" s="47"/>
      <c r="L37" s="37">
        <f>SUM(L38:L42)</f>
        <v>0</v>
      </c>
      <c r="M37" s="37">
        <f>SUM(M38:M42)</f>
        <v>0</v>
      </c>
      <c r="N37" s="37">
        <f>SUM(N38:N42)</f>
        <v>0</v>
      </c>
      <c r="O37" s="37">
        <f>SUM(O38:O42)</f>
        <v>0</v>
      </c>
      <c r="P37" s="47"/>
      <c r="Q37" s="37">
        <f>SUM(Q38:Q42)</f>
        <v>0</v>
      </c>
      <c r="R37" s="37">
        <f>SUM(R38:R42)</f>
        <v>0</v>
      </c>
      <c r="S37" s="37">
        <f>SUM(S38:S42)</f>
        <v>0</v>
      </c>
      <c r="T37" s="37">
        <f>SUM(T38:T42)</f>
        <v>0</v>
      </c>
      <c r="U37" s="47"/>
      <c r="V37" s="37">
        <f>SUM(V38:V42)</f>
        <v>0</v>
      </c>
      <c r="W37" s="37">
        <f>SUM(W38:W42)</f>
        <v>0</v>
      </c>
      <c r="X37" s="37">
        <f>SUM(X38:X42)</f>
        <v>0</v>
      </c>
      <c r="Y37" s="37">
        <f>SUM(Y38:Y42)</f>
        <v>0</v>
      </c>
      <c r="Z37" s="47"/>
      <c r="AA37" s="37">
        <f>SUM(AA38:AA42)</f>
        <v>0</v>
      </c>
      <c r="AB37" s="37">
        <f>SUM(AB38:AB42)</f>
        <v>2</v>
      </c>
      <c r="AC37" s="37">
        <f>SUM(AC38:AC42)</f>
        <v>0</v>
      </c>
      <c r="AD37" s="37">
        <f>SUM(AD38:AD42)</f>
        <v>1.5</v>
      </c>
      <c r="AE37" s="47"/>
      <c r="AF37" s="37">
        <f>SUM(AF38:AF42)</f>
        <v>10</v>
      </c>
      <c r="AG37" s="37">
        <f>SUM(AG38:AG42)</f>
        <v>1.5</v>
      </c>
      <c r="AH37" s="37">
        <f>SUM(AH38:AH42)</f>
        <v>0</v>
      </c>
      <c r="AI37" s="37">
        <f>SUM(AI38:AI42)</f>
        <v>2</v>
      </c>
      <c r="AJ37" s="47"/>
      <c r="AK37" s="37">
        <f>SUM(AK38:AK42)</f>
        <v>10</v>
      </c>
      <c r="AL37" s="37">
        <f>SUM(AL38:AL42)</f>
        <v>0.5</v>
      </c>
      <c r="AM37" s="37">
        <f>SUM(AM38:AM42)</f>
        <v>0</v>
      </c>
      <c r="AN37" s="37">
        <f>SUM(AN38:AN42)</f>
        <v>1.5</v>
      </c>
      <c r="AO37" s="47"/>
      <c r="AP37" s="37">
        <f>SUM(AP38:AP42)</f>
        <v>5</v>
      </c>
      <c r="AQ37" s="49"/>
      <c r="AR37" s="50"/>
      <c r="AS37" s="47"/>
      <c r="AT37" s="51"/>
    </row>
    <row r="38" spans="1:46" s="2" customFormat="1" x14ac:dyDescent="0.2">
      <c r="A38" s="134" t="s">
        <v>264</v>
      </c>
      <c r="B38" s="256" t="s">
        <v>223</v>
      </c>
      <c r="C38" s="114" t="s">
        <v>224</v>
      </c>
      <c r="D38" s="118" t="s">
        <v>100</v>
      </c>
      <c r="E38" s="118" t="s">
        <v>36</v>
      </c>
      <c r="F38" s="56">
        <f>SUM(W38:Y38,AB38:AD38,AG38:AI38,AL38:AN38)</f>
        <v>2</v>
      </c>
      <c r="G38" s="57">
        <f>SUM(AA38,AF38,AK38,AP38)</f>
        <v>5</v>
      </c>
      <c r="H38" s="135"/>
      <c r="I38" s="136"/>
      <c r="J38" s="137"/>
      <c r="K38" s="138"/>
      <c r="L38" s="139"/>
      <c r="M38" s="140"/>
      <c r="N38" s="137"/>
      <c r="O38" s="141"/>
      <c r="P38" s="138"/>
      <c r="Q38" s="139"/>
      <c r="R38" s="135"/>
      <c r="S38" s="138"/>
      <c r="T38" s="141"/>
      <c r="U38" s="138"/>
      <c r="V38" s="139"/>
      <c r="W38" s="135"/>
      <c r="X38" s="138"/>
      <c r="Y38" s="141"/>
      <c r="Z38" s="138"/>
      <c r="AA38" s="139"/>
      <c r="AB38" s="135">
        <v>1</v>
      </c>
      <c r="AC38" s="142">
        <v>0</v>
      </c>
      <c r="AD38" s="143">
        <v>1</v>
      </c>
      <c r="AE38" s="142" t="s">
        <v>28</v>
      </c>
      <c r="AF38" s="144">
        <v>5</v>
      </c>
      <c r="AG38" s="140"/>
      <c r="AH38" s="138"/>
      <c r="AI38" s="141"/>
      <c r="AJ38" s="138"/>
      <c r="AK38" s="139"/>
      <c r="AL38" s="135"/>
      <c r="AM38" s="141"/>
      <c r="AN38" s="141"/>
      <c r="AO38" s="138"/>
      <c r="AP38" s="139"/>
      <c r="AQ38" s="71" t="str">
        <f>'MI BSc F esti'!A30</f>
        <v>20.</v>
      </c>
      <c r="AR38" s="66" t="str">
        <f>'MI BSc F esti'!B30</f>
        <v>NKXAB1HBEF</v>
      </c>
      <c r="AS38" s="72"/>
      <c r="AT38" s="73"/>
    </row>
    <row r="39" spans="1:46" s="2" customFormat="1" ht="25.5" x14ac:dyDescent="0.2">
      <c r="A39" s="134" t="s">
        <v>265</v>
      </c>
      <c r="B39" s="256" t="s">
        <v>266</v>
      </c>
      <c r="C39" s="114" t="s">
        <v>267</v>
      </c>
      <c r="D39" s="145" t="s">
        <v>308</v>
      </c>
      <c r="E39" s="145" t="s">
        <v>60</v>
      </c>
      <c r="F39" s="56">
        <f>SUM(W39:Y39,AB39:AD39,AG39:AI39,AL39:AN39)</f>
        <v>1.5</v>
      </c>
      <c r="G39" s="57">
        <f>SUM(AA39,AF39,AK39,AP39)</f>
        <v>5</v>
      </c>
      <c r="H39" s="146"/>
      <c r="I39" s="147"/>
      <c r="J39" s="148"/>
      <c r="K39" s="147"/>
      <c r="L39" s="149"/>
      <c r="M39" s="146"/>
      <c r="N39" s="148"/>
      <c r="O39" s="148"/>
      <c r="P39" s="147"/>
      <c r="Q39" s="149"/>
      <c r="R39" s="146"/>
      <c r="S39" s="147"/>
      <c r="T39" s="148"/>
      <c r="U39" s="147"/>
      <c r="V39" s="149"/>
      <c r="W39" s="146"/>
      <c r="X39" s="147"/>
      <c r="Y39" s="148"/>
      <c r="Z39" s="147"/>
      <c r="AA39" s="149"/>
      <c r="AB39" s="146">
        <v>1</v>
      </c>
      <c r="AC39" s="147">
        <v>0</v>
      </c>
      <c r="AD39" s="148">
        <v>0.5</v>
      </c>
      <c r="AE39" s="147" t="s">
        <v>28</v>
      </c>
      <c r="AF39" s="149">
        <v>5</v>
      </c>
      <c r="AG39" s="146"/>
      <c r="AH39" s="147"/>
      <c r="AI39" s="148"/>
      <c r="AJ39" s="147"/>
      <c r="AK39" s="149"/>
      <c r="AL39" s="146"/>
      <c r="AM39" s="148"/>
      <c r="AN39" s="148"/>
      <c r="AO39" s="147"/>
      <c r="AP39" s="149"/>
      <c r="AQ39" s="71" t="str">
        <f>'MI BSc F esti'!A41</f>
        <v>35.</v>
      </c>
      <c r="AR39" s="66" t="str">
        <f>'MI BSc F esti'!B41</f>
        <v>NBXSS1HBEF</v>
      </c>
      <c r="AS39" s="72"/>
      <c r="AT39" s="73"/>
    </row>
    <row r="40" spans="1:46" s="2" customFormat="1" ht="25.5" x14ac:dyDescent="0.2">
      <c r="A40" s="150" t="s">
        <v>268</v>
      </c>
      <c r="B40" s="256" t="s">
        <v>269</v>
      </c>
      <c r="C40" s="114" t="s">
        <v>270</v>
      </c>
      <c r="D40" s="145" t="s">
        <v>304</v>
      </c>
      <c r="E40" s="145" t="s">
        <v>60</v>
      </c>
      <c r="F40" s="56">
        <f>SUM(W40:Y40,AB40:AD40,AG40:AI40,AL40:AN40)</f>
        <v>2</v>
      </c>
      <c r="G40" s="57">
        <f>SUM(AA40,AF40,AK40,AP40)</f>
        <v>5</v>
      </c>
      <c r="H40" s="146"/>
      <c r="I40" s="147"/>
      <c r="J40" s="148"/>
      <c r="K40" s="147"/>
      <c r="L40" s="149"/>
      <c r="M40" s="146"/>
      <c r="N40" s="148"/>
      <c r="O40" s="148"/>
      <c r="P40" s="147"/>
      <c r="Q40" s="149"/>
      <c r="R40" s="146"/>
      <c r="S40" s="147"/>
      <c r="T40" s="148"/>
      <c r="U40" s="147"/>
      <c r="V40" s="149"/>
      <c r="W40" s="146"/>
      <c r="X40" s="147"/>
      <c r="Y40" s="148"/>
      <c r="Z40" s="147"/>
      <c r="AA40" s="149"/>
      <c r="AB40" s="146"/>
      <c r="AC40" s="147"/>
      <c r="AD40" s="148"/>
      <c r="AE40" s="147"/>
      <c r="AF40" s="149"/>
      <c r="AG40" s="146"/>
      <c r="AH40" s="147"/>
      <c r="AI40" s="148"/>
      <c r="AJ40" s="147"/>
      <c r="AK40" s="149"/>
      <c r="AL40" s="151">
        <v>0.5</v>
      </c>
      <c r="AM40" s="147">
        <v>0</v>
      </c>
      <c r="AN40" s="152">
        <v>1.5</v>
      </c>
      <c r="AO40" s="153" t="s">
        <v>28</v>
      </c>
      <c r="AP40" s="154">
        <v>5</v>
      </c>
      <c r="AQ40" s="71" t="str">
        <f>'MI BSc F esti'!A32</f>
        <v>22.</v>
      </c>
      <c r="AR40" s="66" t="str">
        <f>'MI BSc F esti'!B32</f>
        <v>NSXAA1HBEF</v>
      </c>
      <c r="AS40" s="72"/>
      <c r="AT40" s="73"/>
    </row>
    <row r="41" spans="1:46" s="2" customFormat="1" x14ac:dyDescent="0.2">
      <c r="A41" s="134" t="s">
        <v>271</v>
      </c>
      <c r="B41" s="256" t="s">
        <v>272</v>
      </c>
      <c r="C41" s="114" t="s">
        <v>273</v>
      </c>
      <c r="D41" s="145" t="s">
        <v>114</v>
      </c>
      <c r="E41" s="145" t="s">
        <v>77</v>
      </c>
      <c r="F41" s="56">
        <f>SUM(W41:Y41,AB41:AD41,AG41:AI41,AL41:AN41)</f>
        <v>1.5</v>
      </c>
      <c r="G41" s="57">
        <f>SUM(AA41,AF41,AK41,AP41)</f>
        <v>5</v>
      </c>
      <c r="H41" s="146"/>
      <c r="I41" s="147"/>
      <c r="J41" s="148"/>
      <c r="K41" s="147"/>
      <c r="L41" s="149"/>
      <c r="M41" s="146"/>
      <c r="N41" s="148"/>
      <c r="O41" s="148"/>
      <c r="P41" s="147"/>
      <c r="Q41" s="149"/>
      <c r="R41" s="146"/>
      <c r="S41" s="147"/>
      <c r="T41" s="148"/>
      <c r="U41" s="147"/>
      <c r="V41" s="149"/>
      <c r="W41" s="146"/>
      <c r="X41" s="147"/>
      <c r="Y41" s="148"/>
      <c r="Z41" s="147"/>
      <c r="AA41" s="149"/>
      <c r="AB41" s="146"/>
      <c r="AC41" s="147"/>
      <c r="AD41" s="148"/>
      <c r="AE41" s="147"/>
      <c r="AF41" s="149"/>
      <c r="AG41" s="151">
        <v>0.5</v>
      </c>
      <c r="AH41" s="153">
        <v>0</v>
      </c>
      <c r="AI41" s="152">
        <v>1</v>
      </c>
      <c r="AJ41" s="153" t="s">
        <v>28</v>
      </c>
      <c r="AK41" s="154">
        <v>5</v>
      </c>
      <c r="AL41" s="146"/>
      <c r="AM41" s="148"/>
      <c r="AN41" s="148"/>
      <c r="AO41" s="147"/>
      <c r="AP41" s="149"/>
      <c r="AQ41" s="155" t="str">
        <f>'MI BSc F esti'!A39</f>
        <v>29.</v>
      </c>
      <c r="AR41" s="66" t="str">
        <f>'MI BSc F esti'!B39</f>
        <v>NSXMI1HBEF</v>
      </c>
      <c r="AS41" s="88"/>
      <c r="AT41" s="89"/>
    </row>
    <row r="42" spans="1:46" s="2" customFormat="1" x14ac:dyDescent="0.2">
      <c r="A42" s="156" t="s">
        <v>274</v>
      </c>
      <c r="B42" s="256" t="s">
        <v>275</v>
      </c>
      <c r="C42" s="157" t="s">
        <v>217</v>
      </c>
      <c r="D42" s="158" t="s">
        <v>232</v>
      </c>
      <c r="E42" s="158" t="s">
        <v>36</v>
      </c>
      <c r="F42" s="159">
        <f>SUM(W42:Y42,AB42:AD42,AG42:AI42,AL42:AN42)</f>
        <v>2</v>
      </c>
      <c r="G42" s="160">
        <f>SUM(AA42,AF42,AK42,AP42)</f>
        <v>5</v>
      </c>
      <c r="H42" s="161"/>
      <c r="I42" s="162"/>
      <c r="J42" s="163"/>
      <c r="K42" s="162"/>
      <c r="L42" s="164"/>
      <c r="M42" s="161"/>
      <c r="N42" s="163"/>
      <c r="O42" s="163"/>
      <c r="P42" s="162"/>
      <c r="Q42" s="164"/>
      <c r="R42" s="161"/>
      <c r="S42" s="162"/>
      <c r="T42" s="163"/>
      <c r="U42" s="162"/>
      <c r="V42" s="164"/>
      <c r="W42" s="161"/>
      <c r="X42" s="162"/>
      <c r="Y42" s="163"/>
      <c r="Z42" s="162"/>
      <c r="AA42" s="164"/>
      <c r="AB42" s="163"/>
      <c r="AC42" s="163"/>
      <c r="AD42" s="163"/>
      <c r="AE42" s="163"/>
      <c r="AF42" s="165"/>
      <c r="AG42" s="166">
        <v>1</v>
      </c>
      <c r="AH42" s="163">
        <v>0</v>
      </c>
      <c r="AI42" s="167">
        <v>1</v>
      </c>
      <c r="AJ42" s="168" t="s">
        <v>32</v>
      </c>
      <c r="AK42" s="169">
        <v>5</v>
      </c>
      <c r="AL42" s="161"/>
      <c r="AM42" s="163"/>
      <c r="AN42" s="163"/>
      <c r="AO42" s="162"/>
      <c r="AP42" s="164"/>
      <c r="AQ42" s="170" t="str">
        <f>A38</f>
        <v>65.</v>
      </c>
      <c r="AR42" s="207" t="str">
        <f>B38</f>
        <v>NKXBA1HBEF</v>
      </c>
      <c r="AS42" s="171"/>
      <c r="AT42" s="172"/>
    </row>
    <row r="43" spans="1:46" x14ac:dyDescent="0.2">
      <c r="A43" s="37"/>
      <c r="B43" s="219" t="s">
        <v>276</v>
      </c>
      <c r="C43" s="220"/>
      <c r="D43" s="38"/>
      <c r="E43" s="38"/>
      <c r="F43" s="47">
        <f>SUM(F44:F48)</f>
        <v>10</v>
      </c>
      <c r="G43" s="48">
        <f>SUM(G44:G48)</f>
        <v>25</v>
      </c>
      <c r="H43" s="37">
        <f>SUM(H44:H48)</f>
        <v>0</v>
      </c>
      <c r="I43" s="37">
        <f>SUM(I44:I48)</f>
        <v>0</v>
      </c>
      <c r="J43" s="37">
        <f>SUM(J44:J48)</f>
        <v>0</v>
      </c>
      <c r="K43" s="47"/>
      <c r="L43" s="37">
        <f>SUM(L44:L48)</f>
        <v>0</v>
      </c>
      <c r="M43" s="37">
        <f>SUM(M44:M48)</f>
        <v>0</v>
      </c>
      <c r="N43" s="37">
        <f>SUM(N44:N48)</f>
        <v>0</v>
      </c>
      <c r="O43" s="37">
        <f>SUM(O44:O48)</f>
        <v>0</v>
      </c>
      <c r="P43" s="47"/>
      <c r="Q43" s="37">
        <f>SUM(Q44:Q48)</f>
        <v>0</v>
      </c>
      <c r="R43" s="37">
        <f>SUM(R44:R48)</f>
        <v>0</v>
      </c>
      <c r="S43" s="37">
        <f>SUM(S44:S48)</f>
        <v>0</v>
      </c>
      <c r="T43" s="37">
        <f>SUM(T44:T48)</f>
        <v>0</v>
      </c>
      <c r="U43" s="47"/>
      <c r="V43" s="37">
        <f>SUM(V44:V48)</f>
        <v>0</v>
      </c>
      <c r="W43" s="37">
        <f>SUM(W44:W48)</f>
        <v>0</v>
      </c>
      <c r="X43" s="37">
        <f>SUM(X44:X48)</f>
        <v>0</v>
      </c>
      <c r="Y43" s="37">
        <f>SUM(Y44:Y48)</f>
        <v>0</v>
      </c>
      <c r="Z43" s="47"/>
      <c r="AA43" s="37">
        <f>SUM(AA44:AA48)</f>
        <v>0</v>
      </c>
      <c r="AB43" s="37">
        <f>SUM(AB44:AB48)</f>
        <v>2</v>
      </c>
      <c r="AC43" s="37">
        <f>SUM(AC44:AC48)</f>
        <v>0</v>
      </c>
      <c r="AD43" s="37">
        <f>SUM(AD44:AD48)</f>
        <v>2</v>
      </c>
      <c r="AE43" s="47"/>
      <c r="AF43" s="37">
        <f>SUM(AF44:AF48)</f>
        <v>10</v>
      </c>
      <c r="AG43" s="37">
        <f>SUM(AG44:AG48)</f>
        <v>2</v>
      </c>
      <c r="AH43" s="37">
        <f>SUM(AH44:AH48)</f>
        <v>0</v>
      </c>
      <c r="AI43" s="37">
        <f>SUM(AI44:AI48)</f>
        <v>2</v>
      </c>
      <c r="AJ43" s="47"/>
      <c r="AK43" s="37">
        <f>SUM(AK44:AK48)</f>
        <v>10</v>
      </c>
      <c r="AL43" s="37">
        <f>SUM(AL44:AL48)</f>
        <v>1</v>
      </c>
      <c r="AM43" s="37">
        <f>SUM(AM44:AM48)</f>
        <v>1</v>
      </c>
      <c r="AN43" s="37">
        <f>SUM(AN44:AN48)</f>
        <v>0</v>
      </c>
      <c r="AO43" s="47"/>
      <c r="AP43" s="37">
        <f>SUM(AP44:AP48)</f>
        <v>5</v>
      </c>
      <c r="AQ43" s="49"/>
      <c r="AR43" s="37"/>
      <c r="AS43" s="47"/>
      <c r="AT43" s="51"/>
    </row>
    <row r="44" spans="1:46" x14ac:dyDescent="0.2">
      <c r="A44" s="134">
        <v>70</v>
      </c>
      <c r="B44" s="256" t="s">
        <v>277</v>
      </c>
      <c r="C44" s="114" t="s">
        <v>278</v>
      </c>
      <c r="D44" s="118" t="s">
        <v>300</v>
      </c>
      <c r="E44" s="118" t="s">
        <v>36</v>
      </c>
      <c r="F44" s="56">
        <f>SUM(W44:Y44,AB44:AD44,AG44:AI44,AL44:AN44)</f>
        <v>2</v>
      </c>
      <c r="G44" s="57">
        <f>SUM(AA44,AF44,AK44,AP44)</f>
        <v>5</v>
      </c>
      <c r="H44" s="135"/>
      <c r="I44" s="136"/>
      <c r="J44" s="137"/>
      <c r="K44" s="138"/>
      <c r="L44" s="139"/>
      <c r="M44" s="140"/>
      <c r="N44" s="137"/>
      <c r="O44" s="141"/>
      <c r="P44" s="138"/>
      <c r="Q44" s="139"/>
      <c r="R44" s="135"/>
      <c r="S44" s="138"/>
      <c r="T44" s="141"/>
      <c r="U44" s="138"/>
      <c r="V44" s="139"/>
      <c r="W44" s="135"/>
      <c r="X44" s="138"/>
      <c r="Y44" s="141"/>
      <c r="Z44" s="138"/>
      <c r="AA44" s="139"/>
      <c r="AB44" s="135">
        <v>1</v>
      </c>
      <c r="AC44" s="136">
        <v>0</v>
      </c>
      <c r="AD44" s="137">
        <v>1</v>
      </c>
      <c r="AE44" s="138" t="s">
        <v>28</v>
      </c>
      <c r="AF44" s="139">
        <v>5</v>
      </c>
      <c r="AG44" s="140"/>
      <c r="AH44" s="138"/>
      <c r="AI44" s="141"/>
      <c r="AJ44" s="138"/>
      <c r="AK44" s="139"/>
      <c r="AL44" s="135"/>
      <c r="AM44" s="141"/>
      <c r="AN44" s="141"/>
      <c r="AO44" s="138"/>
      <c r="AP44" s="139"/>
      <c r="AQ44" s="71" t="str">
        <f>'MI BSc F esti'!A30</f>
        <v>20.</v>
      </c>
      <c r="AR44" s="66" t="str">
        <f>'MI BSc F esti'!B30</f>
        <v>NKXAB1HBEF</v>
      </c>
      <c r="AS44" s="72"/>
      <c r="AT44" s="73"/>
    </row>
    <row r="45" spans="1:46" x14ac:dyDescent="0.2">
      <c r="A45" s="134" t="s">
        <v>279</v>
      </c>
      <c r="B45" s="256" t="s">
        <v>280</v>
      </c>
      <c r="C45" s="114" t="s">
        <v>281</v>
      </c>
      <c r="D45" s="145" t="s">
        <v>64</v>
      </c>
      <c r="E45" s="145" t="s">
        <v>36</v>
      </c>
      <c r="F45" s="56">
        <f t="shared" ref="F45:F48" si="4">SUM(W45:Y45,AB45:AD45,AG45:AI45,AL45:AN45)</f>
        <v>2</v>
      </c>
      <c r="G45" s="57">
        <f t="shared" ref="G45:G48" si="5">SUM(AA45,AF45,AK45,AP45)</f>
        <v>5</v>
      </c>
      <c r="H45" s="146"/>
      <c r="I45" s="147"/>
      <c r="J45" s="148"/>
      <c r="K45" s="147"/>
      <c r="L45" s="149"/>
      <c r="M45" s="146"/>
      <c r="N45" s="148"/>
      <c r="O45" s="148"/>
      <c r="P45" s="147"/>
      <c r="Q45" s="149"/>
      <c r="R45" s="146"/>
      <c r="S45" s="147"/>
      <c r="T45" s="148"/>
      <c r="U45" s="147"/>
      <c r="V45" s="149"/>
      <c r="W45" s="146"/>
      <c r="X45" s="147"/>
      <c r="Y45" s="148"/>
      <c r="Z45" s="147"/>
      <c r="AA45" s="149"/>
      <c r="AB45" s="146">
        <v>1</v>
      </c>
      <c r="AC45" s="147">
        <v>0</v>
      </c>
      <c r="AD45" s="148">
        <v>1</v>
      </c>
      <c r="AE45" s="147" t="s">
        <v>32</v>
      </c>
      <c r="AF45" s="149">
        <v>5</v>
      </c>
      <c r="AG45" s="146"/>
      <c r="AH45" s="147"/>
      <c r="AI45" s="148"/>
      <c r="AJ45" s="147"/>
      <c r="AK45" s="149"/>
      <c r="AL45" s="146"/>
      <c r="AM45" s="148"/>
      <c r="AN45" s="148"/>
      <c r="AO45" s="147"/>
      <c r="AP45" s="149"/>
      <c r="AQ45" s="71" t="str">
        <f>'MI BSc F esti'!A30</f>
        <v>20.</v>
      </c>
      <c r="AR45" s="66" t="str">
        <f>'MI BSc F esti'!B30</f>
        <v>NKXAB1HBEF</v>
      </c>
      <c r="AS45" s="72"/>
      <c r="AT45" s="73"/>
    </row>
    <row r="46" spans="1:46" x14ac:dyDescent="0.2">
      <c r="A46" s="134" t="s">
        <v>282</v>
      </c>
      <c r="B46" s="256" t="s">
        <v>213</v>
      </c>
      <c r="C46" s="114" t="s">
        <v>214</v>
      </c>
      <c r="D46" s="118" t="s">
        <v>300</v>
      </c>
      <c r="E46" s="145" t="s">
        <v>36</v>
      </c>
      <c r="F46" s="56">
        <f t="shared" si="4"/>
        <v>2</v>
      </c>
      <c r="G46" s="57">
        <f t="shared" si="5"/>
        <v>5</v>
      </c>
      <c r="H46" s="146"/>
      <c r="I46" s="147"/>
      <c r="J46" s="148"/>
      <c r="K46" s="147"/>
      <c r="L46" s="149"/>
      <c r="M46" s="146"/>
      <c r="N46" s="148"/>
      <c r="O46" s="148"/>
      <c r="P46" s="147"/>
      <c r="Q46" s="149"/>
      <c r="R46" s="146"/>
      <c r="S46" s="147"/>
      <c r="T46" s="148"/>
      <c r="U46" s="147"/>
      <c r="V46" s="149"/>
      <c r="W46" s="146"/>
      <c r="X46" s="147"/>
      <c r="Y46" s="148"/>
      <c r="Z46" s="147"/>
      <c r="AA46" s="149"/>
      <c r="AB46" s="146"/>
      <c r="AC46" s="147"/>
      <c r="AD46" s="148"/>
      <c r="AE46" s="147"/>
      <c r="AF46" s="149"/>
      <c r="AG46" s="146">
        <v>1</v>
      </c>
      <c r="AH46" s="147">
        <v>0</v>
      </c>
      <c r="AI46" s="148">
        <v>1</v>
      </c>
      <c r="AJ46" s="147" t="s">
        <v>32</v>
      </c>
      <c r="AK46" s="149">
        <v>5</v>
      </c>
      <c r="AL46" s="173"/>
      <c r="AM46" s="147"/>
      <c r="AN46" s="174"/>
      <c r="AO46" s="175"/>
      <c r="AP46" s="176"/>
      <c r="AQ46" s="71">
        <f>A44</f>
        <v>70</v>
      </c>
      <c r="AR46" s="66" t="str">
        <f>B44</f>
        <v>NKXCR1HBEF</v>
      </c>
      <c r="AS46" s="72"/>
      <c r="AT46" s="73"/>
    </row>
    <row r="47" spans="1:46" x14ac:dyDescent="0.2">
      <c r="A47" s="134" t="s">
        <v>283</v>
      </c>
      <c r="B47" s="256" t="s">
        <v>239</v>
      </c>
      <c r="C47" s="114" t="s">
        <v>284</v>
      </c>
      <c r="D47" s="145" t="s">
        <v>221</v>
      </c>
      <c r="E47" s="145" t="s">
        <v>36</v>
      </c>
      <c r="F47" s="56">
        <f t="shared" si="4"/>
        <v>2</v>
      </c>
      <c r="G47" s="57">
        <f t="shared" si="5"/>
        <v>5</v>
      </c>
      <c r="H47" s="146"/>
      <c r="I47" s="147"/>
      <c r="J47" s="148"/>
      <c r="K47" s="147"/>
      <c r="L47" s="149"/>
      <c r="M47" s="146"/>
      <c r="N47" s="148"/>
      <c r="O47" s="148"/>
      <c r="P47" s="147"/>
      <c r="Q47" s="149"/>
      <c r="R47" s="146"/>
      <c r="S47" s="147"/>
      <c r="T47" s="148"/>
      <c r="U47" s="147"/>
      <c r="V47" s="149"/>
      <c r="W47" s="146"/>
      <c r="X47" s="147"/>
      <c r="Y47" s="148"/>
      <c r="Z47" s="147"/>
      <c r="AA47" s="149"/>
      <c r="AB47" s="146"/>
      <c r="AC47" s="147"/>
      <c r="AD47" s="148"/>
      <c r="AE47" s="147"/>
      <c r="AF47" s="149"/>
      <c r="AG47" s="147">
        <v>1</v>
      </c>
      <c r="AH47" s="147">
        <v>0</v>
      </c>
      <c r="AI47" s="147">
        <v>1</v>
      </c>
      <c r="AJ47" s="147" t="s">
        <v>32</v>
      </c>
      <c r="AK47" s="147">
        <v>5</v>
      </c>
      <c r="AL47" s="146"/>
      <c r="AM47" s="148"/>
      <c r="AN47" s="148"/>
      <c r="AO47" s="147"/>
      <c r="AP47" s="149"/>
      <c r="AQ47" s="155" t="str">
        <f>A45</f>
        <v>71.</v>
      </c>
      <c r="AR47" s="66" t="str">
        <f>B45</f>
        <v>NKXEP1HBEF</v>
      </c>
      <c r="AS47" s="88"/>
      <c r="AT47" s="89"/>
    </row>
    <row r="48" spans="1:46" ht="13.5" thickBot="1" x14ac:dyDescent="0.25">
      <c r="A48" s="156" t="s">
        <v>285</v>
      </c>
      <c r="B48" s="257" t="s">
        <v>286</v>
      </c>
      <c r="C48" s="157" t="s">
        <v>287</v>
      </c>
      <c r="D48" s="158" t="s">
        <v>64</v>
      </c>
      <c r="E48" s="158" t="s">
        <v>36</v>
      </c>
      <c r="F48" s="161">
        <f t="shared" si="4"/>
        <v>2</v>
      </c>
      <c r="G48" s="164">
        <f t="shared" si="5"/>
        <v>5</v>
      </c>
      <c r="H48" s="161"/>
      <c r="I48" s="162"/>
      <c r="J48" s="163"/>
      <c r="K48" s="162"/>
      <c r="L48" s="164"/>
      <c r="M48" s="161"/>
      <c r="N48" s="163"/>
      <c r="O48" s="163"/>
      <c r="P48" s="162"/>
      <c r="Q48" s="164"/>
      <c r="R48" s="161"/>
      <c r="S48" s="162"/>
      <c r="T48" s="163"/>
      <c r="U48" s="162"/>
      <c r="V48" s="164"/>
      <c r="W48" s="161"/>
      <c r="X48" s="162"/>
      <c r="Y48" s="163"/>
      <c r="Z48" s="162"/>
      <c r="AA48" s="164"/>
      <c r="AB48" s="163"/>
      <c r="AC48" s="163"/>
      <c r="AD48" s="163"/>
      <c r="AE48" s="163"/>
      <c r="AF48" s="163"/>
      <c r="AG48" s="177"/>
      <c r="AH48" s="163"/>
      <c r="AI48" s="178"/>
      <c r="AJ48" s="179"/>
      <c r="AK48" s="180"/>
      <c r="AL48" s="161">
        <v>1</v>
      </c>
      <c r="AM48" s="163">
        <v>1</v>
      </c>
      <c r="AN48" s="163">
        <v>0</v>
      </c>
      <c r="AO48" s="162" t="s">
        <v>28</v>
      </c>
      <c r="AP48" s="164">
        <v>5</v>
      </c>
      <c r="AQ48" s="170" t="str">
        <f>A47</f>
        <v>73.</v>
      </c>
      <c r="AR48" s="206" t="str">
        <f>B47</f>
        <v>NKXVA1HBEF</v>
      </c>
      <c r="AS48" s="171"/>
      <c r="AT48" s="172"/>
    </row>
    <row r="49" spans="1:46" s="2" customFormat="1" x14ac:dyDescent="0.2">
      <c r="A49" s="2" t="s">
        <v>150</v>
      </c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S49" s="6"/>
    </row>
    <row r="50" spans="1:46" s="2" customFormat="1" ht="14.25" customHeight="1" x14ac:dyDescent="0.2">
      <c r="A50" s="218" t="s">
        <v>259</v>
      </c>
      <c r="B50" s="218"/>
      <c r="C50" s="218"/>
      <c r="D50" s="218"/>
      <c r="E50" s="218"/>
      <c r="F50" s="218"/>
      <c r="G50" s="218"/>
      <c r="H50" s="218"/>
      <c r="I50" s="218"/>
      <c r="J50" s="218"/>
      <c r="K50" s="218"/>
      <c r="L50" s="218"/>
      <c r="M50" s="218"/>
      <c r="N50" s="218"/>
      <c r="O50" s="218"/>
      <c r="P50" s="218"/>
      <c r="Q50" s="218"/>
      <c r="R50" s="218"/>
      <c r="S50" s="218"/>
      <c r="T50" s="218"/>
      <c r="U50" s="218"/>
      <c r="V50" s="218"/>
      <c r="W50" s="218"/>
      <c r="X50" s="218"/>
      <c r="Y50" s="218"/>
      <c r="Z50" s="218"/>
      <c r="AA50" s="218"/>
      <c r="AB50" s="218"/>
      <c r="AC50" s="218"/>
      <c r="AD50" s="218"/>
      <c r="AE50" s="218"/>
      <c r="AF50" s="218"/>
      <c r="AG50" s="218"/>
      <c r="AH50" s="218"/>
      <c r="AI50" s="218"/>
      <c r="AJ50" s="218"/>
      <c r="AK50" s="218"/>
      <c r="AL50" s="218"/>
      <c r="AM50" s="218"/>
      <c r="AN50" s="218"/>
      <c r="AO50" s="218"/>
      <c r="AP50" s="218"/>
      <c r="AQ50" s="218"/>
      <c r="AR50" s="218"/>
      <c r="AS50" s="218"/>
      <c r="AT50" s="218"/>
    </row>
    <row r="51" spans="1:46" s="2" customFormat="1" ht="14.25" customHeight="1" x14ac:dyDescent="0.2">
      <c r="A51" s="218" t="s">
        <v>260</v>
      </c>
      <c r="B51" s="218"/>
      <c r="C51" s="218"/>
      <c r="D51" s="218"/>
      <c r="E51" s="218"/>
      <c r="F51" s="218"/>
      <c r="G51" s="218"/>
      <c r="H51" s="218"/>
      <c r="I51" s="218"/>
      <c r="J51" s="218"/>
      <c r="K51" s="218"/>
      <c r="L51" s="218"/>
      <c r="M51" s="218"/>
      <c r="N51" s="218"/>
      <c r="O51" s="218"/>
      <c r="P51" s="218"/>
      <c r="Q51" s="218"/>
      <c r="R51" s="218"/>
      <c r="S51" s="218"/>
      <c r="T51" s="218"/>
      <c r="U51" s="218"/>
      <c r="V51" s="218"/>
      <c r="W51" s="218"/>
      <c r="X51" s="218"/>
      <c r="Y51" s="218"/>
      <c r="Z51" s="218"/>
      <c r="AA51" s="218"/>
      <c r="AB51" s="218"/>
      <c r="AC51" s="218"/>
      <c r="AD51" s="218"/>
      <c r="AE51" s="218"/>
      <c r="AF51" s="218"/>
      <c r="AG51" s="218"/>
      <c r="AH51" s="218"/>
      <c r="AI51" s="218"/>
      <c r="AJ51" s="218"/>
      <c r="AK51" s="218"/>
      <c r="AL51" s="218"/>
      <c r="AM51" s="218"/>
      <c r="AN51" s="218"/>
      <c r="AO51" s="218"/>
      <c r="AP51" s="218"/>
      <c r="AQ51" s="218"/>
      <c r="AR51" s="218"/>
      <c r="AS51" s="218"/>
      <c r="AT51" s="218"/>
    </row>
    <row r="52" spans="1:46" s="2" customFormat="1" ht="14.25" x14ac:dyDescent="0.2">
      <c r="A52" s="2" t="s">
        <v>261</v>
      </c>
      <c r="B52" s="119"/>
      <c r="C52" s="116"/>
      <c r="D52" s="116"/>
      <c r="E52" s="11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S52" s="6"/>
    </row>
    <row r="53" spans="1:46" s="2" customFormat="1" ht="14.25" x14ac:dyDescent="0.2">
      <c r="A53" s="2" t="s">
        <v>262</v>
      </c>
      <c r="B53" s="8"/>
      <c r="C53" s="9"/>
      <c r="D53" s="9"/>
      <c r="E53" s="11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S53" s="6"/>
    </row>
  </sheetData>
  <mergeCells count="23">
    <mergeCell ref="A3:AT3"/>
    <mergeCell ref="B4:C4"/>
    <mergeCell ref="A7:AT7"/>
    <mergeCell ref="B8:B9"/>
    <mergeCell ref="C8:C9"/>
    <mergeCell ref="D8:D9"/>
    <mergeCell ref="E8:E9"/>
    <mergeCell ref="G8:G9"/>
    <mergeCell ref="H8:AK8"/>
    <mergeCell ref="AQ8:AQ9"/>
    <mergeCell ref="AR8:AR9"/>
    <mergeCell ref="AS8:AS9"/>
    <mergeCell ref="AT8:AT9"/>
    <mergeCell ref="F10:G10"/>
    <mergeCell ref="B11:C11"/>
    <mergeCell ref="B24:C24"/>
    <mergeCell ref="B30:C30"/>
    <mergeCell ref="A50:AT50"/>
    <mergeCell ref="A51:AT51"/>
    <mergeCell ref="B37:C37"/>
    <mergeCell ref="B12:C12"/>
    <mergeCell ref="B18:C18"/>
    <mergeCell ref="B43:C43"/>
  </mergeCells>
  <printOptions horizontalCentered="1"/>
  <pageMargins left="0.15748031496062992" right="0.15748031496062992" top="1.4566929133858268" bottom="0.39370078740157483" header="0.78740157480314965" footer="0.31496062992125984"/>
  <pageSetup paperSize="8" scale="82" fitToHeight="0" orientation="landscape" useFirstPageNumber="1" horizontalDpi="300" verticalDpi="300" r:id="rId1"/>
  <headerFooter alignWithMargins="0">
    <oddHeader>&amp;L&amp;"Arial,Félkövér"&amp;12Óbudai Egyetem
Neumann János Informatikai Kar&amp;C&amp;14BSc Mintatanterv 
Nappali tagozat&amp;10
&amp;RÉrvényes: 2018/2019. tanévtől</oddHeader>
    <oddFooter>&amp;C&amp;11Tanterv - Nappali&amp;8
&amp;R&amp;P /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8441EDDF9BEE844EA56F818B1FD511E8" ma:contentTypeVersion="10" ma:contentTypeDescription="Új dokumentum létrehozása." ma:contentTypeScope="" ma:versionID="43d7febf837ec24f4aefcb346287f535">
  <xsd:schema xmlns:xsd="http://www.w3.org/2001/XMLSchema" xmlns:xs="http://www.w3.org/2001/XMLSchema" xmlns:p="http://schemas.microsoft.com/office/2006/metadata/properties" xmlns:ns2="e3386913-36fb-4319-ad0d-41cc24f8ebdc" xmlns:ns3="89a0d6c6-d406-4ea9-8149-505dbbf73136" targetNamespace="http://schemas.microsoft.com/office/2006/metadata/properties" ma:root="true" ma:fieldsID="33895ecd380107223a2ecd48da3f12c5" ns2:_="" ns3:_="">
    <xsd:import namespace="e3386913-36fb-4319-ad0d-41cc24f8ebdc"/>
    <xsd:import namespace="89a0d6c6-d406-4ea9-8149-505dbbf7313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386913-36fb-4319-ad0d-41cc24f8ebd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a0d6c6-d406-4ea9-8149-505dbbf7313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Résztvevők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Megosztva részletekkel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5E2D948-2716-4BC5-B666-3DDF74A6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3386913-36fb-4319-ad0d-41cc24f8ebdc"/>
    <ds:schemaRef ds:uri="89a0d6c6-d406-4ea9-8149-505dbbf7313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2644608-C3D2-4384-9BAD-5E304E3BEC96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F3DEBD80-DEB7-469E-9DE0-CC08A028232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</vt:i4>
      </vt:variant>
      <vt:variant>
        <vt:lpstr>Névvel ellátott tartományok</vt:lpstr>
      </vt:variant>
      <vt:variant>
        <vt:i4>2</vt:i4>
      </vt:variant>
    </vt:vector>
  </HeadingPairs>
  <TitlesOfParts>
    <vt:vector size="4" baseType="lpstr">
      <vt:lpstr>MI BSc F esti</vt:lpstr>
      <vt:lpstr>1. sz. melléklet F tanterv esti</vt:lpstr>
      <vt:lpstr>'1. sz. melléklet F tanterv esti'!Nyomtatási_terület</vt:lpstr>
      <vt:lpstr>'MI BSc F esti'!Nyomtatási_terület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Póser Valéria</dc:creator>
  <cp:keywords/>
  <dc:description/>
  <cp:lastModifiedBy>Bacsa Dóra</cp:lastModifiedBy>
  <cp:revision/>
  <dcterms:created xsi:type="dcterms:W3CDTF">2022-10-05T23:13:44Z</dcterms:created>
  <dcterms:modified xsi:type="dcterms:W3CDTF">2025-02-07T19:43:15Z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0x0101008441EDDF9BEE844EA56F818B1FD511E8</vt:lpwstr>
  </property>
  <property fmtid="{D5CDD505-2E9C-101B-9397-08002B2CF9AE}" pid="3" name="Order">
    <vt:r8>85400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ComplianceAssetId">
    <vt:lpwstr/>
  </property>
  <property fmtid="{D5CDD505-2E9C-101B-9397-08002B2CF9AE}" pid="9" name="TemplateUrl">
    <vt:lpwstr/>
  </property>
</Properties>
</file>