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25695" yWindow="0" windowWidth="26010" windowHeight="20985"/>
  </bookViews>
  <sheets>
    <sheet name="MI BSc F levelező" sheetId="3" r:id="rId1"/>
    <sheet name="1. sz. melléklet F tanterv lev." sheetId="2" r:id="rId2"/>
  </sheets>
  <definedNames>
    <definedName name="_xlnm._FilterDatabase" localSheetId="1" hidden="1">'1. sz. melléklet F tanterv lev.'!$A$6:$AT$17</definedName>
    <definedName name="_xlnm._FilterDatabase" localSheetId="0" hidden="1">'MI BSc F levelező'!$A$6:$AT$26</definedName>
    <definedName name="_xlnm.Print_Area" localSheetId="1">'1. sz. melléklet F tanterv lev.'!$A$1:$AT$22,'1. sz. melléklet F tanterv lev.'!$23:$24</definedName>
    <definedName name="_xlnm.Print_Area" localSheetId="0">'MI BSc F levelező'!$A$1:$AT$97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3" i="2" l="1"/>
  <c r="AR14" i="2"/>
  <c r="AR15" i="2"/>
  <c r="AR16" i="2"/>
  <c r="AR17" i="2"/>
  <c r="AQ15" i="2"/>
  <c r="AQ35" i="3" l="1"/>
  <c r="AP35" i="3"/>
  <c r="AQ48" i="3"/>
  <c r="AQ49" i="3"/>
  <c r="AQ45" i="3"/>
  <c r="AQ46" i="3"/>
  <c r="AS41" i="3"/>
  <c r="AQ29" i="3"/>
  <c r="AQ30" i="3"/>
  <c r="AQ31" i="3"/>
  <c r="AQ32" i="3"/>
  <c r="AQ33" i="3"/>
  <c r="AQ34" i="3"/>
  <c r="AQ36" i="3"/>
  <c r="AQ37" i="3"/>
  <c r="AQ38" i="3"/>
  <c r="AQ39" i="3"/>
  <c r="AQ40" i="3"/>
  <c r="AQ41" i="3"/>
  <c r="AQ42" i="3"/>
  <c r="AQ43" i="3"/>
  <c r="AQ44" i="3"/>
  <c r="AQ26" i="3"/>
  <c r="AQ13" i="3"/>
  <c r="AQ14" i="3"/>
  <c r="AQ15" i="3"/>
  <c r="AQ16" i="3"/>
  <c r="AQ17" i="3"/>
  <c r="AP16" i="3" l="1"/>
  <c r="AP30" i="3"/>
  <c r="AQ17" i="2"/>
  <c r="AQ13" i="2"/>
  <c r="AR41" i="3"/>
  <c r="AP46" i="3"/>
  <c r="AO63" i="3"/>
  <c r="F66" i="3" l="1"/>
  <c r="E66" i="3"/>
  <c r="F65" i="3"/>
  <c r="E65" i="3"/>
  <c r="F64" i="3"/>
  <c r="E64" i="3"/>
  <c r="AM63" i="3"/>
  <c r="AK63" i="3"/>
  <c r="AJ63" i="3"/>
  <c r="AI63" i="3"/>
  <c r="AH63" i="3"/>
  <c r="AF63" i="3"/>
  <c r="AE63" i="3"/>
  <c r="AD63" i="3"/>
  <c r="AC63" i="3"/>
  <c r="AA63" i="3"/>
  <c r="Z63" i="3"/>
  <c r="Y63" i="3"/>
  <c r="X63" i="3"/>
  <c r="V63" i="3"/>
  <c r="U63" i="3"/>
  <c r="T63" i="3"/>
  <c r="S63" i="3"/>
  <c r="Q63" i="3"/>
  <c r="P63" i="3"/>
  <c r="O63" i="3"/>
  <c r="N63" i="3"/>
  <c r="L63" i="3"/>
  <c r="K63" i="3"/>
  <c r="J63" i="3"/>
  <c r="I63" i="3"/>
  <c r="H63" i="3"/>
  <c r="G63" i="3"/>
  <c r="AN62" i="3"/>
  <c r="AI62" i="3"/>
  <c r="AD62" i="3"/>
  <c r="Y62" i="3"/>
  <c r="T62" i="3"/>
  <c r="O62" i="3"/>
  <c r="J62" i="3"/>
  <c r="AN61" i="3"/>
  <c r="AI61" i="3"/>
  <c r="AD61" i="3"/>
  <c r="Y61" i="3"/>
  <c r="T61" i="3"/>
  <c r="O61" i="3"/>
  <c r="J61" i="3"/>
  <c r="F58" i="3"/>
  <c r="E58" i="3"/>
  <c r="F57" i="3"/>
  <c r="E57" i="3"/>
  <c r="AO56" i="3"/>
  <c r="AM56" i="3"/>
  <c r="AL56" i="3"/>
  <c r="AK56" i="3"/>
  <c r="AJ56" i="3"/>
  <c r="AH56" i="3"/>
  <c r="AG56" i="3"/>
  <c r="AF56" i="3"/>
  <c r="AE56" i="3"/>
  <c r="AC56" i="3"/>
  <c r="AB56" i="3"/>
  <c r="AA56" i="3"/>
  <c r="Z56" i="3"/>
  <c r="X56" i="3"/>
  <c r="W56" i="3"/>
  <c r="V56" i="3"/>
  <c r="U56" i="3"/>
  <c r="S56" i="3"/>
  <c r="R56" i="3"/>
  <c r="Q56" i="3"/>
  <c r="P56" i="3"/>
  <c r="N56" i="3"/>
  <c r="M56" i="3"/>
  <c r="L56" i="3"/>
  <c r="K56" i="3"/>
  <c r="I56" i="3"/>
  <c r="H56" i="3"/>
  <c r="G56" i="3"/>
  <c r="AP49" i="3"/>
  <c r="F49" i="3"/>
  <c r="E49" i="3"/>
  <c r="AP48" i="3"/>
  <c r="F48" i="3"/>
  <c r="E48" i="3"/>
  <c r="F47" i="3"/>
  <c r="E47" i="3"/>
  <c r="F46" i="3"/>
  <c r="E46" i="3"/>
  <c r="AP41" i="3"/>
  <c r="F41" i="3"/>
  <c r="E41" i="3"/>
  <c r="AP44" i="3"/>
  <c r="F44" i="3"/>
  <c r="E44" i="3"/>
  <c r="AP45" i="3"/>
  <c r="F45" i="3"/>
  <c r="E45" i="3"/>
  <c r="AP43" i="3"/>
  <c r="F43" i="3"/>
  <c r="E43" i="3"/>
  <c r="AP42" i="3"/>
  <c r="F42" i="3"/>
  <c r="E42" i="3"/>
  <c r="AP40" i="3"/>
  <c r="F40" i="3"/>
  <c r="E40" i="3"/>
  <c r="AP39" i="3"/>
  <c r="F39" i="3"/>
  <c r="E39" i="3"/>
  <c r="AP38" i="3"/>
  <c r="F38" i="3"/>
  <c r="E38" i="3"/>
  <c r="AP37" i="3"/>
  <c r="F37" i="3"/>
  <c r="E37" i="3"/>
  <c r="AP36" i="3"/>
  <c r="F36" i="3"/>
  <c r="E36" i="3"/>
  <c r="F35" i="3"/>
  <c r="E35" i="3"/>
  <c r="AP34" i="3"/>
  <c r="F34" i="3"/>
  <c r="E34" i="3"/>
  <c r="AP33" i="3"/>
  <c r="F33" i="3"/>
  <c r="E33" i="3"/>
  <c r="AP32" i="3"/>
  <c r="F32" i="3"/>
  <c r="E32" i="3"/>
  <c r="AP31" i="3"/>
  <c r="F31" i="3"/>
  <c r="E31" i="3"/>
  <c r="F30" i="3"/>
  <c r="E30" i="3"/>
  <c r="AP29" i="3"/>
  <c r="F29" i="3"/>
  <c r="E29" i="3"/>
  <c r="F28" i="3"/>
  <c r="E28" i="3"/>
  <c r="AO27" i="3"/>
  <c r="AM27" i="3"/>
  <c r="AL27" i="3"/>
  <c r="AK27" i="3"/>
  <c r="AJ27" i="3"/>
  <c r="AH27" i="3"/>
  <c r="AG27" i="3"/>
  <c r="AF27" i="3"/>
  <c r="AE27" i="3"/>
  <c r="AC27" i="3"/>
  <c r="AB27" i="3"/>
  <c r="AA27" i="3"/>
  <c r="Z27" i="3"/>
  <c r="X27" i="3"/>
  <c r="W27" i="3"/>
  <c r="V27" i="3"/>
  <c r="U27" i="3"/>
  <c r="S27" i="3"/>
  <c r="R27" i="3"/>
  <c r="Q27" i="3"/>
  <c r="P27" i="3"/>
  <c r="N27" i="3"/>
  <c r="M27" i="3"/>
  <c r="L27" i="3"/>
  <c r="K27" i="3"/>
  <c r="I27" i="3"/>
  <c r="H27" i="3"/>
  <c r="G27" i="3"/>
  <c r="AP26" i="3"/>
  <c r="F26" i="3"/>
  <c r="E26" i="3"/>
  <c r="F25" i="3"/>
  <c r="E25" i="3"/>
  <c r="F24" i="3"/>
  <c r="E24" i="3"/>
  <c r="F23" i="3"/>
  <c r="E23" i="3"/>
  <c r="AO22" i="3"/>
  <c r="AM22" i="3"/>
  <c r="AL22" i="3"/>
  <c r="AK22" i="3"/>
  <c r="AJ22" i="3"/>
  <c r="AH22" i="3"/>
  <c r="AG22" i="3"/>
  <c r="AF22" i="3"/>
  <c r="AE22" i="3"/>
  <c r="AC22" i="3"/>
  <c r="AB22" i="3"/>
  <c r="AA22" i="3"/>
  <c r="Z22" i="3"/>
  <c r="X22" i="3"/>
  <c r="W22" i="3"/>
  <c r="V22" i="3"/>
  <c r="U22" i="3"/>
  <c r="S22" i="3"/>
  <c r="R22" i="3"/>
  <c r="Q22" i="3"/>
  <c r="P22" i="3"/>
  <c r="N22" i="3"/>
  <c r="M22" i="3"/>
  <c r="L22" i="3"/>
  <c r="K22" i="3"/>
  <c r="I22" i="3"/>
  <c r="H22" i="3"/>
  <c r="G22" i="3"/>
  <c r="F21" i="3"/>
  <c r="E21" i="3"/>
  <c r="F20" i="3"/>
  <c r="E20" i="3"/>
  <c r="F19" i="3"/>
  <c r="E19" i="3"/>
  <c r="F18" i="3"/>
  <c r="E18" i="3"/>
  <c r="AP17" i="3"/>
  <c r="F17" i="3"/>
  <c r="E17" i="3"/>
  <c r="F16" i="3"/>
  <c r="E16" i="3"/>
  <c r="AP15" i="3"/>
  <c r="F15" i="3"/>
  <c r="E15" i="3"/>
  <c r="AP14" i="3"/>
  <c r="F14" i="3"/>
  <c r="E14" i="3"/>
  <c r="AP13" i="3"/>
  <c r="F13" i="3"/>
  <c r="E13" i="3"/>
  <c r="F12" i="3"/>
  <c r="E12" i="3"/>
  <c r="F11" i="3"/>
  <c r="E11" i="3"/>
  <c r="F10" i="3"/>
  <c r="E10" i="3"/>
  <c r="AO9" i="3"/>
  <c r="AM9" i="3"/>
  <c r="AL9" i="3"/>
  <c r="AK9" i="3"/>
  <c r="AJ9" i="3"/>
  <c r="AH9" i="3"/>
  <c r="AG9" i="3"/>
  <c r="AF9" i="3"/>
  <c r="AE9" i="3"/>
  <c r="AC9" i="3"/>
  <c r="AB9" i="3"/>
  <c r="AA9" i="3"/>
  <c r="Z9" i="3"/>
  <c r="X9" i="3"/>
  <c r="W9" i="3"/>
  <c r="V9" i="3"/>
  <c r="U9" i="3"/>
  <c r="S9" i="3"/>
  <c r="R9" i="3"/>
  <c r="Q9" i="3"/>
  <c r="P9" i="3"/>
  <c r="N9" i="3"/>
  <c r="M9" i="3"/>
  <c r="L9" i="3"/>
  <c r="K9" i="3"/>
  <c r="I9" i="3"/>
  <c r="H9" i="3"/>
  <c r="G9" i="3"/>
  <c r="AQ16" i="2"/>
  <c r="G17" i="2"/>
  <c r="F17" i="2"/>
  <c r="G16" i="2"/>
  <c r="F16" i="2"/>
  <c r="G15" i="2"/>
  <c r="F15" i="2"/>
  <c r="AQ14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AF59" i="3" l="1"/>
  <c r="V59" i="3"/>
  <c r="L59" i="3"/>
  <c r="F63" i="3"/>
  <c r="I59" i="3"/>
  <c r="S59" i="3"/>
  <c r="AC59" i="3"/>
  <c r="AM59" i="3"/>
  <c r="E9" i="3"/>
  <c r="M59" i="3"/>
  <c r="W59" i="3"/>
  <c r="F22" i="3"/>
  <c r="E56" i="3"/>
  <c r="AG59" i="3"/>
  <c r="H59" i="3"/>
  <c r="R59" i="3"/>
  <c r="AB59" i="3"/>
  <c r="AL59" i="3"/>
  <c r="F9" i="3"/>
  <c r="F27" i="3"/>
  <c r="N59" i="3"/>
  <c r="X59" i="3"/>
  <c r="AH59" i="3"/>
  <c r="E27" i="3"/>
  <c r="E22" i="3"/>
  <c r="F56" i="3"/>
  <c r="E63" i="3"/>
  <c r="K59" i="3"/>
  <c r="U59" i="3"/>
  <c r="AE59" i="3"/>
  <c r="AO59" i="3"/>
  <c r="P59" i="3"/>
  <c r="Z59" i="3"/>
  <c r="AJ59" i="3"/>
  <c r="G59" i="3"/>
  <c r="Q59" i="3"/>
  <c r="AA59" i="3"/>
  <c r="AK59" i="3"/>
  <c r="G12" i="2"/>
  <c r="F12" i="2"/>
  <c r="AK60" i="3" l="1"/>
  <c r="AF60" i="3"/>
  <c r="Q60" i="3"/>
  <c r="G60" i="3"/>
  <c r="E59" i="3"/>
  <c r="V60" i="3"/>
  <c r="L60" i="3"/>
  <c r="AA60" i="3"/>
  <c r="F59" i="3"/>
</calcChain>
</file>

<file path=xl/sharedStrings.xml><?xml version="1.0" encoding="utf-8"?>
<sst xmlns="http://schemas.openxmlformats.org/spreadsheetml/2006/main" count="1924" uniqueCount="221">
  <si>
    <t>Mérnökinformatikus alapképzési szak, levelező tagozat (érvényes: 2023/24. tanévtől)</t>
  </si>
  <si>
    <t xml:space="preserve">      féléves óraszámokkal (ea. tgy. l). ; követelményekkel (k.); kreditekkel (kr.)</t>
  </si>
  <si>
    <t> </t>
  </si>
  <si>
    <t>Kód</t>
  </si>
  <si>
    <t>Tantárgyak</t>
  </si>
  <si>
    <t>Tantárgyfelelős</t>
  </si>
  <si>
    <t>féléves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</si>
  <si>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</si>
  <si>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</si>
  <si>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</si>
  <si>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</si>
  <si>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</si>
  <si>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</si>
  <si>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</si>
  <si>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</si>
  <si>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</si>
  <si>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</si>
  <si>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</si>
  <si>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</si>
  <si>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</si>
  <si>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</si>
  <si>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</si>
  <si>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</si>
  <si>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összesen (40-45):</t>
  </si>
  <si>
    <t>NMXMA1HBLF</t>
  </si>
  <si>
    <t xml:space="preserve">Matematikai alapismeretek </t>
  </si>
  <si>
    <t>é</t>
  </si>
  <si>
    <t>NMXIMAHBLF</t>
  </si>
  <si>
    <t>Az informatika matematikai alapjai</t>
  </si>
  <si>
    <t>Dr. Szőke Magdolna</t>
  </si>
  <si>
    <t>v</t>
  </si>
  <si>
    <t>NKXEAIHBLF</t>
  </si>
  <si>
    <t>Elektronikai alapismeretek</t>
  </si>
  <si>
    <t>Dr. Komoróczki-Steiner Henriette</t>
  </si>
  <si>
    <t>NMXAN1HBLF</t>
  </si>
  <si>
    <t>Analízis I.</t>
  </si>
  <si>
    <t>Dr. Vajda István</t>
  </si>
  <si>
    <t>NMXDM1HBLF</t>
  </si>
  <si>
    <t xml:space="preserve">Diszkrét matematika és lineáris algebra </t>
  </si>
  <si>
    <t>NMXAN2HBLF</t>
  </si>
  <si>
    <t>Analízis II.</t>
  </si>
  <si>
    <t>KTXFIBHBLF</t>
  </si>
  <si>
    <t>Fizika*</t>
  </si>
  <si>
    <t>8.</t>
  </si>
  <si>
    <t>NMXVMSHBLF</t>
  </si>
  <si>
    <t>Valószínűségszámítás és matematikai statisztika</t>
  </si>
  <si>
    <t>Dr. Kárász Péter</t>
  </si>
  <si>
    <t>9.</t>
  </si>
  <si>
    <t>OTTESI1BLF</t>
  </si>
  <si>
    <t>Testnevelés 1</t>
  </si>
  <si>
    <t>h</t>
  </si>
  <si>
    <t>10.</t>
  </si>
  <si>
    <t>OTTESI2BLF</t>
  </si>
  <si>
    <t>Testnevelés 2</t>
  </si>
  <si>
    <t>11.</t>
  </si>
  <si>
    <t>OTTESI3BLF</t>
  </si>
  <si>
    <t>Testnevelés 3</t>
  </si>
  <si>
    <t>12.</t>
  </si>
  <si>
    <t>OTTESI4BLF</t>
  </si>
  <si>
    <t>Testnevelés 4</t>
  </si>
  <si>
    <t>Gazdasági és Humán ismeretek összesen (15-25):</t>
  </si>
  <si>
    <t>13.</t>
  </si>
  <si>
    <t>NBXTM1HBLF</t>
  </si>
  <si>
    <t>Tanulásmódszertan</t>
  </si>
  <si>
    <t>Dr. Póser Valéria</t>
  </si>
  <si>
    <t>14.</t>
  </si>
  <si>
    <t>NKXVP1HBLF</t>
  </si>
  <si>
    <t>Vállalkozásszervezés és projektmenedzsment</t>
  </si>
  <si>
    <t>Dr. Almási Anikó</t>
  </si>
  <si>
    <t>15.</t>
  </si>
  <si>
    <t>NBXTF1HBLF</t>
  </si>
  <si>
    <t>Tutorálás felkészítő és projektdokumentációs technikák</t>
  </si>
  <si>
    <t>Prof. Dr. Lazányi Kornélia</t>
  </si>
  <si>
    <t>16.</t>
  </si>
  <si>
    <t>NBXTUTHBLF</t>
  </si>
  <si>
    <t>Tutorálás</t>
  </si>
  <si>
    <t>Szakmai törzsanyag összesen (100-150):</t>
  </si>
  <si>
    <t>17.</t>
  </si>
  <si>
    <t>NSXPP1HBLF</t>
  </si>
  <si>
    <t>Problémamegoldás programozással</t>
  </si>
  <si>
    <t xml:space="preserve">Dr. Sergyán Szabolcs </t>
  </si>
  <si>
    <t>18.</t>
  </si>
  <si>
    <t>NSXSFAHBLF</t>
  </si>
  <si>
    <t>Szoftverfejlesztés alapjai</t>
  </si>
  <si>
    <t>19.</t>
  </si>
  <si>
    <t>NKXAB1HBLF</t>
  </si>
  <si>
    <t>Adatbázisok*</t>
  </si>
  <si>
    <t>20.</t>
  </si>
  <si>
    <t>NKXEL1HBLF</t>
  </si>
  <si>
    <t>Elektronika</t>
  </si>
  <si>
    <t>21.</t>
  </si>
  <si>
    <t>NSXAA1HBLF</t>
  </si>
  <si>
    <t>Algoritmusok és adatszerkezetek *</t>
  </si>
  <si>
    <t>Prof. Dr. Szénási Sándor</t>
  </si>
  <si>
    <t>22.</t>
  </si>
  <si>
    <t>NSXHSFHBLF</t>
  </si>
  <si>
    <t>Haladó szoftverfejlesztés *</t>
  </si>
  <si>
    <t>23.</t>
  </si>
  <si>
    <t>NKXDR1HBLF</t>
  </si>
  <si>
    <t>Digitális rendszerek</t>
  </si>
  <si>
    <t>24.</t>
  </si>
  <si>
    <t>NKXSH1HBLF</t>
  </si>
  <si>
    <t>Számítógép hálózatok</t>
  </si>
  <si>
    <t>Balázsné Dr. Kail Eszter</t>
  </si>
  <si>
    <t>25.</t>
  </si>
  <si>
    <t>NSXFSSHBLF</t>
  </si>
  <si>
    <t>Full-stack szoftverfejlesztés *</t>
  </si>
  <si>
    <t>26.</t>
  </si>
  <si>
    <t>NSXST1HBLF</t>
  </si>
  <si>
    <t>Szoftvertechnológia*</t>
  </si>
  <si>
    <t>27.</t>
  </si>
  <si>
    <t>NBXRE1HBLF</t>
  </si>
  <si>
    <t>Rendszerelmélet</t>
  </si>
  <si>
    <t>Prof. Dr. Kovács Levente</t>
  </si>
  <si>
    <t>28.</t>
  </si>
  <si>
    <t>NSXMI1HBLF</t>
  </si>
  <si>
    <t>Mesterséges intelligencia *</t>
  </si>
  <si>
    <t>Dr. Kertész Gábor</t>
  </si>
  <si>
    <t>29.</t>
  </si>
  <si>
    <t>NKXOR1HBLF</t>
  </si>
  <si>
    <t>Operációs rendszerek *</t>
  </si>
  <si>
    <t>Dr. habil. Lovas Róbert</t>
  </si>
  <si>
    <t>30.</t>
  </si>
  <si>
    <t>NBXSS1HBLF</t>
  </si>
  <si>
    <t>Szakmai szigorlat</t>
  </si>
  <si>
    <t>s</t>
  </si>
  <si>
    <t>31.</t>
  </si>
  <si>
    <t>NKXSA1HBLF</t>
  </si>
  <si>
    <t xml:space="preserve">Számítógép architektúrák alapjai </t>
  </si>
  <si>
    <t>Prof. Dr. Sima Dezső</t>
  </si>
  <si>
    <t>32.</t>
  </si>
  <si>
    <t>NBXIB1HBLF</t>
  </si>
  <si>
    <t>Informatikai biztonság *</t>
  </si>
  <si>
    <t>33.</t>
  </si>
  <si>
    <t>NSXMP1HBLF</t>
  </si>
  <si>
    <t>Mobilprogramozás *</t>
  </si>
  <si>
    <t>34.</t>
  </si>
  <si>
    <t>NKXKSAHBLF</t>
  </si>
  <si>
    <t>Korszerű számítógép architektúrák*</t>
  </si>
  <si>
    <r>
      <t xml:space="preserve">Specializáció </t>
    </r>
    <r>
      <rPr>
        <b/>
        <i/>
        <vertAlign val="superscript"/>
        <sz val="10"/>
        <rFont val="Arial CE"/>
        <charset val="238"/>
      </rPr>
      <t>3</t>
    </r>
  </si>
  <si>
    <t>35.</t>
  </si>
  <si>
    <t>NDPPM1HBLF</t>
  </si>
  <si>
    <t>Projektmunka I.</t>
  </si>
  <si>
    <t>Dr. Csink László</t>
  </si>
  <si>
    <t>36.</t>
  </si>
  <si>
    <t>NDPPM2HBLF</t>
  </si>
  <si>
    <t>Projektmunka II.</t>
  </si>
  <si>
    <t>37.</t>
  </si>
  <si>
    <t>NDDSD1HBLF</t>
  </si>
  <si>
    <t xml:space="preserve">Szakdolgozat </t>
  </si>
  <si>
    <t>*  e-learning blended formában indul</t>
  </si>
  <si>
    <t>Választható tárgyak (min. 10):</t>
  </si>
  <si>
    <t>38.</t>
  </si>
  <si>
    <t>Kötelezően választható szakmai tárgyak</t>
  </si>
  <si>
    <t>39.</t>
  </si>
  <si>
    <r>
      <t xml:space="preserve">Szabadon választható tárgyak </t>
    </r>
    <r>
      <rPr>
        <b/>
        <vertAlign val="superscript"/>
        <sz val="10"/>
        <color rgb="FF000000"/>
        <rFont val="Arial CE"/>
        <charset val="238"/>
      </rPr>
      <t>4</t>
    </r>
  </si>
  <si>
    <t>Mindösszesen:</t>
  </si>
  <si>
    <t xml:space="preserve">Összes féléves óra </t>
  </si>
  <si>
    <t>Vizsga (v)</t>
  </si>
  <si>
    <t>Évközi jegy (é)</t>
  </si>
  <si>
    <t>Kritérium tárgyak</t>
  </si>
  <si>
    <t>40.</t>
  </si>
  <si>
    <t>NDIPT1HBLF</t>
  </si>
  <si>
    <t>Patronálás</t>
  </si>
  <si>
    <t>a</t>
  </si>
  <si>
    <t>41.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</si>
  <si>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</si>
  <si>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t>42.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</si>
  <si>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</si>
  <si>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kötelezően választható szakmai tárgyakat az intézetek honlapján folyamatosan aktualizált listából, vagy a többi specializáció tárgyaiból lehet választani.</t>
    </r>
  </si>
  <si>
    <r>
      <t>2</t>
    </r>
    <r>
      <rPr>
        <b/>
        <sz val="10"/>
        <color rgb="FF000000"/>
        <rFont val="Arial Ce"/>
      </rPr>
      <t xml:space="preserve"> A kritériumtárgyak (ajánlott félév: 5. vagy 6., az angol tanterv tárgyaiból választhatók, német kritériumtárgyak esetén más karok induló tárgyai a mérvadóak.</t>
    </r>
  </si>
  <si>
    <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</si>
  <si>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</si>
  <si>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>5</t>
    </r>
    <r>
      <rPr>
        <b/>
        <sz val="10"/>
        <rFont val="Arial CE"/>
        <charset val="238"/>
      </rPr>
      <t xml:space="preserve"> A záróvizsga tárgyai: a választott specializáció tárgycsoportja.</t>
    </r>
  </si>
  <si>
    <t>A kooperatív képzés tanterve</t>
  </si>
  <si>
    <t>heti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</si>
  <si>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</si>
  <si>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</si>
  <si>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</si>
  <si>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</si>
  <si>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</si>
  <si>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</si>
  <si>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</si>
  <si>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</si>
  <si>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</si>
  <si>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</si>
  <si>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A kooperatív képzés lebonyolításával kapcsolatos megjegyzések:</t>
  </si>
  <si>
    <t>1. Heti 4 nap gyakorlati és 1 nap elméleti képzés esetén kapható 20, illetve 10 kredit.</t>
  </si>
  <si>
    <t>2.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</si>
  <si>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</si>
  <si>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</si>
  <si>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1. sz. melléklet</t>
  </si>
  <si>
    <t>Tárgyfelelős</t>
  </si>
  <si>
    <t>Oktató(k)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</si>
  <si>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</si>
  <si>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Big Data és üzleti intelligencia specializáció (G)</t>
  </si>
  <si>
    <t>43.</t>
  </si>
  <si>
    <t>NKXKD1HBLF</t>
  </si>
  <si>
    <t>Korszerű adatbázisok</t>
  </si>
  <si>
    <t>44.</t>
  </si>
  <si>
    <t>NKXAT1HBLF</t>
  </si>
  <si>
    <t>Adattárházak és üzleti intelligencia</t>
  </si>
  <si>
    <t>45.</t>
  </si>
  <si>
    <t>NKXBD1HBLF</t>
  </si>
  <si>
    <t>Big Data és felhő alapú szolgáltatások</t>
  </si>
  <si>
    <t>Farkas Attila, Dénes-Fazakas Lehel</t>
  </si>
  <si>
    <t>46.</t>
  </si>
  <si>
    <t>NKXHA1HBLF</t>
  </si>
  <si>
    <t>Haladó adatelemzés</t>
  </si>
  <si>
    <t>Dr. Nagy Enikő</t>
  </si>
  <si>
    <t>47.</t>
  </si>
  <si>
    <t>NKXBA1HBLF</t>
  </si>
  <si>
    <t>Bevezetés az adattudományba</t>
  </si>
  <si>
    <t>Dr. Kail Eszter, Piros Péter</t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</si>
  <si>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specializálódás feltétele a Szakmai szigorlat teljesítése.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</si>
  <si>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</si>
  <si>
    <t>Dr. habil. Hegedüs Gábor</t>
  </si>
  <si>
    <t>Hiervarter Ákos</t>
  </si>
  <si>
    <t xml:space="preserve">Prof. Dr. Vámossy Zoltán </t>
  </si>
  <si>
    <t>Dr. habil. Fleiner Rita</t>
  </si>
  <si>
    <t>Dr. Simon-Nagy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</si>
</sst>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color rgb="FF000000"/>
      <name val="Arial CE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indexed="64"/>
      </patternFill>
    </fill>
  </fills>
  <borders count="1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9" borderId="1" applyNumberFormat="0" applyFont="0" applyAlignment="0" applyProtection="0"/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2" fillId="2" borderId="31" xfId="0" applyFont="1" applyFill="1" applyBorder="1"/>
    <xf numFmtId="0" fontId="6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24" xfId="0" applyFont="1" applyBorder="1"/>
    <xf numFmtId="0" fontId="2" fillId="0" borderId="4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" fillId="3" borderId="24" xfId="0" applyFont="1" applyFill="1" applyBorder="1"/>
    <xf numFmtId="0" fontId="6" fillId="0" borderId="36" xfId="0" applyFont="1" applyBorder="1" applyAlignment="1">
      <alignment wrapText="1"/>
    </xf>
    <xf numFmtId="0" fontId="2" fillId="0" borderId="55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45" xfId="0" applyFont="1" applyBorder="1"/>
    <xf numFmtId="0" fontId="8" fillId="0" borderId="0" xfId="0" applyFont="1" applyAlignment="1">
      <alignment vertical="center"/>
    </xf>
    <xf numFmtId="0" fontId="2" fillId="0" borderId="59" xfId="0" applyFont="1" applyBorder="1"/>
    <xf numFmtId="0" fontId="2" fillId="0" borderId="63" xfId="0" applyFont="1" applyBorder="1"/>
    <xf numFmtId="0" fontId="5" fillId="2" borderId="28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6" fillId="3" borderId="24" xfId="0" applyFont="1" applyFill="1" applyBorder="1"/>
    <xf numFmtId="0" fontId="2" fillId="3" borderId="36" xfId="0" applyFont="1" applyFill="1" applyBorder="1" applyAlignment="1">
      <alignment wrapText="1"/>
    </xf>
    <xf numFmtId="0" fontId="2" fillId="3" borderId="45" xfId="0" applyFont="1" applyFill="1" applyBorder="1"/>
    <xf numFmtId="0" fontId="2" fillId="2" borderId="68" xfId="0" applyFont="1" applyFill="1" applyBorder="1"/>
    <xf numFmtId="0" fontId="2" fillId="2" borderId="69" xfId="0" applyFont="1" applyFill="1" applyBorder="1"/>
    <xf numFmtId="0" fontId="2" fillId="2" borderId="18" xfId="0" applyFont="1" applyFill="1" applyBorder="1"/>
    <xf numFmtId="0" fontId="3" fillId="5" borderId="0" xfId="0" applyFont="1" applyFill="1" applyAlignment="1">
      <alignment vertical="center"/>
    </xf>
    <xf numFmtId="0" fontId="2" fillId="0" borderId="71" xfId="0" applyFont="1" applyBorder="1" applyAlignment="1">
      <alignment wrapText="1"/>
    </xf>
    <xf numFmtId="0" fontId="2" fillId="0" borderId="72" xfId="0" applyFont="1" applyBorder="1"/>
    <xf numFmtId="0" fontId="2" fillId="0" borderId="74" xfId="0" applyFont="1" applyBorder="1"/>
    <xf numFmtId="0" fontId="2" fillId="0" borderId="76" xfId="0" applyFont="1" applyBorder="1" applyAlignment="1">
      <alignment wrapText="1"/>
    </xf>
    <xf numFmtId="0" fontId="2" fillId="0" borderId="77" xfId="0" applyFont="1" applyBorder="1" applyAlignment="1">
      <alignment horizontal="center" vertical="center"/>
    </xf>
    <xf numFmtId="0" fontId="2" fillId="3" borderId="38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6" fillId="2" borderId="19" xfId="0" applyFont="1" applyFill="1" applyBorder="1"/>
    <xf numFmtId="0" fontId="17" fillId="2" borderId="23" xfId="0" applyFont="1" applyFill="1" applyBorder="1"/>
    <xf numFmtId="0" fontId="17" fillId="2" borderId="22" xfId="0" applyFont="1" applyFill="1" applyBorder="1"/>
    <xf numFmtId="0" fontId="16" fillId="0" borderId="88" xfId="0" applyFont="1" applyBorder="1"/>
    <xf numFmtId="0" fontId="2" fillId="0" borderId="76" xfId="0" applyFont="1" applyBorder="1"/>
    <xf numFmtId="0" fontId="16" fillId="0" borderId="94" xfId="0" applyFont="1" applyBorder="1"/>
    <xf numFmtId="0" fontId="18" fillId="0" borderId="0" xfId="0" applyFont="1"/>
    <xf numFmtId="0" fontId="16" fillId="0" borderId="95" xfId="0" applyFont="1" applyBorder="1"/>
    <xf numFmtId="0" fontId="5" fillId="0" borderId="96" xfId="0" applyFont="1" applyBorder="1"/>
    <xf numFmtId="0" fontId="5" fillId="0" borderId="97" xfId="0" applyFont="1" applyBorder="1"/>
    <xf numFmtId="0" fontId="16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05" xfId="0" applyNumberFormat="1" applyFont="1" applyBorder="1" applyAlignment="1">
      <alignment horizontal="left" vertical="center"/>
    </xf>
    <xf numFmtId="0" fontId="2" fillId="0" borderId="10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0" fillId="7" borderId="112" xfId="0" applyFill="1" applyBorder="1" applyAlignment="1">
      <alignment vertical="center"/>
    </xf>
    <xf numFmtId="0" fontId="2" fillId="7" borderId="107" xfId="0" applyFont="1" applyFill="1" applyBorder="1" applyAlignment="1">
      <alignment horizontal="center" vertical="center"/>
    </xf>
    <xf numFmtId="0" fontId="5" fillId="7" borderId="112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5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7" borderId="105" xfId="0" applyFont="1" applyFill="1" applyBorder="1" applyAlignment="1">
      <alignment horizontal="center" vertical="center"/>
    </xf>
    <xf numFmtId="0" fontId="5" fillId="7" borderId="117" xfId="0" applyFont="1" applyFill="1" applyBorder="1" applyAlignment="1">
      <alignment horizontal="center" vertical="center"/>
    </xf>
    <xf numFmtId="0" fontId="2" fillId="7" borderId="117" xfId="0" applyFont="1" applyFill="1" applyBorder="1" applyAlignment="1">
      <alignment horizontal="center" vertical="center"/>
    </xf>
    <xf numFmtId="0" fontId="2" fillId="7" borderId="118" xfId="0" applyFont="1" applyFill="1" applyBorder="1" applyAlignment="1">
      <alignment horizontal="center" vertical="center"/>
    </xf>
    <xf numFmtId="0" fontId="2" fillId="8" borderId="107" xfId="0" applyFont="1" applyFill="1" applyBorder="1" applyAlignment="1">
      <alignment horizontal="center" vertical="center"/>
    </xf>
    <xf numFmtId="0" fontId="2" fillId="8" borderId="117" xfId="0" applyFont="1" applyFill="1" applyBorder="1" applyAlignment="1">
      <alignment horizontal="center" vertical="center"/>
    </xf>
    <xf numFmtId="0" fontId="2" fillId="8" borderId="118" xfId="0" applyFont="1" applyFill="1" applyBorder="1" applyAlignment="1">
      <alignment horizontal="center" vertical="center"/>
    </xf>
    <xf numFmtId="0" fontId="2" fillId="8" borderId="112" xfId="0" applyFont="1" applyFill="1" applyBorder="1" applyAlignment="1">
      <alignment horizontal="center" vertical="center"/>
    </xf>
    <xf numFmtId="0" fontId="2" fillId="7" borderId="119" xfId="0" applyFont="1" applyFill="1" applyBorder="1" applyAlignment="1">
      <alignment horizontal="center" vertical="center"/>
    </xf>
    <xf numFmtId="49" fontId="2" fillId="7" borderId="119" xfId="0" applyNumberFormat="1" applyFont="1" applyFill="1" applyBorder="1" applyAlignment="1">
      <alignment vertical="center"/>
    </xf>
    <xf numFmtId="0" fontId="2" fillId="7" borderId="120" xfId="0" applyFont="1" applyFill="1" applyBorder="1" applyAlignment="1">
      <alignment horizontal="center" vertical="center"/>
    </xf>
    <xf numFmtId="0" fontId="2" fillId="6" borderId="75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vertical="center" wrapText="1"/>
    </xf>
    <xf numFmtId="0" fontId="2" fillId="6" borderId="5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77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6" borderId="115" xfId="0" applyFont="1" applyFill="1" applyBorder="1" applyAlignment="1">
      <alignment horizontal="center" vertical="center"/>
    </xf>
    <xf numFmtId="0" fontId="2" fillId="6" borderId="116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10" borderId="27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 wrapText="1"/>
    </xf>
    <xf numFmtId="0" fontId="2" fillId="10" borderId="36" xfId="0" applyFont="1" applyFill="1" applyBorder="1" applyAlignment="1">
      <alignment horizontal="left" vertical="center" wrapText="1"/>
    </xf>
    <xf numFmtId="0" fontId="2" fillId="10" borderId="89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2" fillId="10" borderId="113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5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6" fillId="2" borderId="87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5" fillId="0" borderId="93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97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3" borderId="94" xfId="0" applyFont="1" applyFill="1" applyBorder="1" applyAlignment="1">
      <alignment vertical="center"/>
    </xf>
    <xf numFmtId="0" fontId="2" fillId="6" borderId="122" xfId="0" applyFont="1" applyFill="1" applyBorder="1" applyAlignment="1">
      <alignment horizontal="center" vertical="center"/>
    </xf>
    <xf numFmtId="0" fontId="2" fillId="3" borderId="123" xfId="0" applyFont="1" applyFill="1" applyBorder="1" applyAlignment="1">
      <alignment vertical="center"/>
    </xf>
    <xf numFmtId="0" fontId="2" fillId="0" borderId="124" xfId="0" applyFont="1" applyBorder="1" applyAlignment="1">
      <alignment vertical="center" wrapText="1"/>
    </xf>
    <xf numFmtId="0" fontId="2" fillId="6" borderId="125" xfId="0" applyFont="1" applyFill="1" applyBorder="1" applyAlignment="1">
      <alignment vertical="center" wrapText="1"/>
    </xf>
    <xf numFmtId="0" fontId="2" fillId="0" borderId="126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2" fillId="6" borderId="126" xfId="0" applyFont="1" applyFill="1" applyBorder="1" applyAlignment="1">
      <alignment horizontal="center" vertical="center"/>
    </xf>
    <xf numFmtId="0" fontId="2" fillId="6" borderId="127" xfId="0" applyFont="1" applyFill="1" applyBorder="1" applyAlignment="1">
      <alignment horizontal="center" vertical="center"/>
    </xf>
    <xf numFmtId="0" fontId="2" fillId="6" borderId="128" xfId="0" applyFont="1" applyFill="1" applyBorder="1" applyAlignment="1">
      <alignment horizontal="center" vertical="center"/>
    </xf>
    <xf numFmtId="0" fontId="5" fillId="6" borderId="129" xfId="0" applyFont="1" applyFill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6" borderId="130" xfId="0" applyFont="1" applyFill="1" applyBorder="1" applyAlignment="1">
      <alignment horizontal="center" vertical="center"/>
    </xf>
    <xf numFmtId="0" fontId="2" fillId="6" borderId="131" xfId="0" applyFont="1" applyFill="1" applyBorder="1" applyAlignment="1">
      <alignment horizontal="center" vertical="center"/>
    </xf>
    <xf numFmtId="0" fontId="2" fillId="6" borderId="133" xfId="0" applyFont="1" applyFill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7" borderId="112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6" fillId="0" borderId="36" xfId="0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6" fillId="0" borderId="3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2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2" fillId="3" borderId="88" xfId="0" applyFont="1" applyFill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2" fillId="0" borderId="0" xfId="0" applyFont="1"/>
    <xf numFmtId="0" fontId="2" fillId="2" borderId="28" xfId="0" applyFont="1" applyFill="1" applyBorder="1" applyAlignment="1">
      <alignment vertical="center"/>
    </xf>
    <xf numFmtId="0" fontId="2" fillId="0" borderId="3" xfId="0" applyFont="1" applyBorder="1"/>
    <xf numFmtId="0" fontId="2" fillId="0" borderId="84" xfId="0" applyFont="1" applyBorder="1"/>
    <xf numFmtId="0" fontId="2" fillId="0" borderId="85" xfId="0" applyFont="1" applyBorder="1"/>
    <xf numFmtId="0" fontId="5" fillId="0" borderId="81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5" fillId="2" borderId="65" xfId="0" applyFont="1" applyFill="1" applyBorder="1" applyAlignment="1">
      <alignment wrapText="1"/>
    </xf>
    <xf numFmtId="0" fontId="4" fillId="0" borderId="0" xfId="0" applyFont="1"/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11" xfId="0" applyFont="1" applyBorder="1"/>
    <xf numFmtId="0" fontId="14" fillId="0" borderId="0" xfId="0" applyFont="1"/>
    <xf numFmtId="0" fontId="13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102" xfId="0" applyNumberFormat="1" applyFont="1" applyBorder="1" applyAlignment="1">
      <alignment horizontal="left" vertical="center"/>
    </xf>
    <xf numFmtId="0" fontId="2" fillId="0" borderId="103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5" fillId="7" borderId="112" xfId="0" applyFont="1" applyFill="1" applyBorder="1" applyAlignment="1">
      <alignment vertical="center" wrapText="1"/>
    </xf>
    <xf numFmtId="0" fontId="0" fillId="7" borderId="106" xfId="0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7" borderId="107" xfId="0" applyFont="1" applyFill="1" applyBorder="1" applyAlignment="1">
      <alignment vertical="center" wrapText="1"/>
    </xf>
    <xf numFmtId="0" fontId="5" fillId="7" borderId="106" xfId="0" applyFont="1" applyFill="1" applyBorder="1" applyAlignment="1">
      <alignment vertical="center" wrapText="1"/>
    </xf>
  </cellXfs>
  <cellStyles count="2">
    <cellStyle name="Normál" xfId="0" builtinId="0"/>
    <cellStyle name="Not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showGridLines="0" tabSelected="1" zoomScaleNormal="100" zoomScaleSheetLayoutView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9.140625" defaultRowHeight="12.75" x14ac:dyDescent="0.2"/>
  <cols>
    <col min="1" max="1" width="5.5703125" style="65" customWidth="1"/>
    <col min="2" max="2" width="14.5703125" style="67" customWidth="1"/>
    <col min="3" max="3" width="51.7109375" style="68" customWidth="1"/>
    <col min="4" max="4" width="31.7109375" style="68" customWidth="1"/>
    <col min="5" max="5" width="7.140625" style="69" bestFit="1" customWidth="1"/>
    <col min="6" max="6" width="10.5703125" style="69" customWidth="1"/>
    <col min="7" max="7" width="4" style="69" bestFit="1" customWidth="1"/>
    <col min="8" max="8" width="3.140625" style="69" customWidth="1"/>
    <col min="9" max="11" width="3.140625" style="66" customWidth="1"/>
    <col min="12" max="12" width="4" style="66" bestFit="1" customWidth="1"/>
    <col min="13" max="16" width="3.140625" style="66" customWidth="1"/>
    <col min="17" max="17" width="4" style="66" bestFit="1" customWidth="1"/>
    <col min="18" max="21" width="3.140625" style="66" customWidth="1"/>
    <col min="22" max="22" width="4" style="66" bestFit="1" customWidth="1"/>
    <col min="23" max="24" width="3.140625" style="66" customWidth="1"/>
    <col min="25" max="25" width="3.28515625" style="66" bestFit="1" customWidth="1"/>
    <col min="26" max="26" width="3.140625" style="66" customWidth="1"/>
    <col min="27" max="27" width="4" style="66" bestFit="1" customWidth="1"/>
    <col min="28" max="42" width="3.140625" style="66" customWidth="1"/>
    <col min="43" max="43" width="13.28515625" style="66" bestFit="1" customWidth="1"/>
    <col min="44" max="44" width="3.140625" style="66" customWidth="1"/>
    <col min="45" max="45" width="13.28515625" style="4" bestFit="1" customWidth="1"/>
    <col min="46" max="46" width="14.5703125" style="4" bestFit="1" customWidth="1"/>
    <col min="47" max="16384" width="9.140625" style="4"/>
  </cols>
  <sheetData>
    <row r="1" spans="1:47" x14ac:dyDescent="0.2">
      <c r="A1" s="5"/>
      <c r="B1" s="2"/>
      <c r="C1" s="3"/>
      <c r="D1" s="3"/>
      <c r="E1" s="160"/>
      <c r="F1" s="160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2"/>
      <c r="AR1" s="161"/>
      <c r="AS1" s="2"/>
      <c r="AT1"/>
      <c r="AU1"/>
    </row>
    <row r="2" spans="1:47" ht="2.4500000000000002" customHeight="1" x14ac:dyDescent="0.2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/>
      <c r="AU2"/>
    </row>
    <row r="3" spans="1:47" ht="15.75" x14ac:dyDescent="0.25">
      <c r="A3" s="5"/>
      <c r="B3" s="341" t="s">
        <v>0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/>
      <c r="AU3"/>
    </row>
    <row r="4" spans="1:47" s="6" customFormat="1" x14ac:dyDescent="0.2">
      <c r="A4" s="342" t="s">
        <v>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/>
      <c r="AU4"/>
    </row>
    <row r="5" spans="1:47" s="6" customFormat="1" ht="13.5" thickBot="1" x14ac:dyDescent="0.25">
      <c r="A5" s="5"/>
      <c r="B5" s="1"/>
      <c r="C5" s="7"/>
      <c r="D5" s="7"/>
      <c r="E5" s="162"/>
      <c r="F5" s="16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"/>
      <c r="AR5" s="5"/>
      <c r="AS5" s="1"/>
      <c r="AT5"/>
      <c r="AU5"/>
    </row>
    <row r="6" spans="1:47" s="6" customFormat="1" ht="12.75" customHeight="1" thickBot="1" x14ac:dyDescent="0.25">
      <c r="A6" s="343" t="s">
        <v>2</v>
      </c>
      <c r="B6" s="344" t="s">
        <v>3</v>
      </c>
      <c r="C6" s="345" t="s">
        <v>4</v>
      </c>
      <c r="D6" s="346" t="s">
        <v>5</v>
      </c>
      <c r="E6" s="78" t="s">
        <v>6</v>
      </c>
      <c r="F6" s="336" t="s">
        <v>7</v>
      </c>
      <c r="G6" s="347" t="s">
        <v>8</v>
      </c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9"/>
      <c r="AP6" s="350" t="s">
        <v>2</v>
      </c>
      <c r="AQ6" s="351" t="s">
        <v>9</v>
      </c>
      <c r="AR6" s="350" t="s">
        <v>2</v>
      </c>
      <c r="AS6" s="352" t="s">
        <v>9</v>
      </c>
      <c r="AT6"/>
      <c r="AU6"/>
    </row>
    <row r="7" spans="1:47" s="6" customFormat="1" ht="13.5" customHeight="1" thickBot="1" x14ac:dyDescent="0.25">
      <c r="A7" s="343"/>
      <c r="B7" s="344"/>
      <c r="C7" s="345"/>
      <c r="D7" s="346"/>
      <c r="E7" s="227" t="s">
        <v>10</v>
      </c>
      <c r="F7" s="337"/>
      <c r="G7" s="230" t="s">
        <v>2</v>
      </c>
      <c r="H7" s="227" t="s">
        <v>2</v>
      </c>
      <c r="I7" s="227" t="s">
        <v>11</v>
      </c>
      <c r="J7" s="227" t="s">
        <v>2</v>
      </c>
      <c r="K7" s="231" t="s">
        <v>2</v>
      </c>
      <c r="L7" s="227" t="s">
        <v>2</v>
      </c>
      <c r="M7" s="227" t="s">
        <v>2</v>
      </c>
      <c r="N7" s="227" t="s">
        <v>12</v>
      </c>
      <c r="O7" s="227" t="s">
        <v>2</v>
      </c>
      <c r="P7" s="231" t="s">
        <v>2</v>
      </c>
      <c r="Q7" s="227" t="s">
        <v>2</v>
      </c>
      <c r="R7" s="227" t="s">
        <v>2</v>
      </c>
      <c r="S7" s="227" t="s">
        <v>13</v>
      </c>
      <c r="T7" s="227" t="s">
        <v>2</v>
      </c>
      <c r="U7" s="231" t="s">
        <v>2</v>
      </c>
      <c r="V7" s="227" t="s">
        <v>2</v>
      </c>
      <c r="W7" s="227" t="s">
        <v>2</v>
      </c>
      <c r="X7" s="227" t="s">
        <v>14</v>
      </c>
      <c r="Y7" s="227" t="s">
        <v>2</v>
      </c>
      <c r="Z7" s="231" t="s">
        <v>2</v>
      </c>
      <c r="AA7" s="227" t="s">
        <v>2</v>
      </c>
      <c r="AB7" s="227" t="s">
        <v>2</v>
      </c>
      <c r="AC7" s="227" t="s">
        <v>15</v>
      </c>
      <c r="AD7" s="227" t="s">
        <v>2</v>
      </c>
      <c r="AE7" s="231" t="s">
        <v>2</v>
      </c>
      <c r="AF7" s="227" t="s">
        <v>2</v>
      </c>
      <c r="AG7" s="227" t="s">
        <v>2</v>
      </c>
      <c r="AH7" s="227" t="s">
        <v>16</v>
      </c>
      <c r="AI7" s="227" t="s">
        <v>2</v>
      </c>
      <c r="AJ7" s="232" t="s">
        <v>2</v>
      </c>
      <c r="AK7" s="82" t="s">
        <v>2</v>
      </c>
      <c r="AL7" s="83" t="s">
        <v>2</v>
      </c>
      <c r="AM7" s="83" t="s">
        <v>17</v>
      </c>
      <c r="AN7" s="83" t="s">
        <v>2</v>
      </c>
      <c r="AO7" s="84" t="s">
        <v>2</v>
      </c>
      <c r="AP7" s="350"/>
      <c r="AQ7" s="351"/>
      <c r="AR7" s="350"/>
      <c r="AS7" s="352"/>
      <c r="AT7"/>
      <c r="AU7"/>
    </row>
    <row r="8" spans="1:47" s="6" customFormat="1" x14ac:dyDescent="0.2">
      <c r="A8" s="93" t="s">
        <v>2</v>
      </c>
      <c r="B8" s="233" t="s">
        <v>2</v>
      </c>
      <c r="C8" s="234" t="s">
        <v>2</v>
      </c>
      <c r="D8" s="137"/>
      <c r="E8" s="235" t="s">
        <v>2</v>
      </c>
      <c r="F8" s="236" t="s">
        <v>2</v>
      </c>
      <c r="G8" s="91" t="s">
        <v>18</v>
      </c>
      <c r="H8" s="91" t="s">
        <v>19</v>
      </c>
      <c r="I8" s="91" t="s">
        <v>20</v>
      </c>
      <c r="J8" s="91" t="s">
        <v>21</v>
      </c>
      <c r="K8" s="92" t="s">
        <v>22</v>
      </c>
      <c r="L8" s="91" t="s">
        <v>18</v>
      </c>
      <c r="M8" s="91" t="s">
        <v>19</v>
      </c>
      <c r="N8" s="91" t="s">
        <v>20</v>
      </c>
      <c r="O8" s="91" t="s">
        <v>21</v>
      </c>
      <c r="P8" s="92" t="s">
        <v>22</v>
      </c>
      <c r="Q8" s="91" t="s">
        <v>18</v>
      </c>
      <c r="R8" s="91" t="s">
        <v>19</v>
      </c>
      <c r="S8" s="91" t="s">
        <v>20</v>
      </c>
      <c r="T8" s="91" t="s">
        <v>21</v>
      </c>
      <c r="U8" s="92" t="s">
        <v>22</v>
      </c>
      <c r="V8" s="91" t="s">
        <v>18</v>
      </c>
      <c r="W8" s="91" t="s">
        <v>19</v>
      </c>
      <c r="X8" s="91" t="s">
        <v>20</v>
      </c>
      <c r="Y8" s="91" t="s">
        <v>21</v>
      </c>
      <c r="Z8" s="92" t="s">
        <v>22</v>
      </c>
      <c r="AA8" s="91" t="s">
        <v>18</v>
      </c>
      <c r="AB8" s="91" t="s">
        <v>19</v>
      </c>
      <c r="AC8" s="91" t="s">
        <v>20</v>
      </c>
      <c r="AD8" s="91" t="s">
        <v>21</v>
      </c>
      <c r="AE8" s="92" t="s">
        <v>22</v>
      </c>
      <c r="AF8" s="91" t="s">
        <v>18</v>
      </c>
      <c r="AG8" s="91" t="s">
        <v>19</v>
      </c>
      <c r="AH8" s="91" t="s">
        <v>20</v>
      </c>
      <c r="AI8" s="91" t="s">
        <v>21</v>
      </c>
      <c r="AJ8" s="92" t="s">
        <v>22</v>
      </c>
      <c r="AK8" s="65" t="s">
        <v>18</v>
      </c>
      <c r="AL8" s="65" t="s">
        <v>19</v>
      </c>
      <c r="AM8" s="65" t="s">
        <v>20</v>
      </c>
      <c r="AN8" s="65" t="s">
        <v>21</v>
      </c>
      <c r="AO8" s="94" t="s">
        <v>22</v>
      </c>
      <c r="AP8" s="237" t="s">
        <v>2</v>
      </c>
      <c r="AQ8" s="238" t="s">
        <v>2</v>
      </c>
      <c r="AR8" s="237" t="s">
        <v>2</v>
      </c>
      <c r="AS8" s="239" t="s">
        <v>2</v>
      </c>
      <c r="AT8"/>
      <c r="AU8"/>
    </row>
    <row r="9" spans="1:47" s="1" customFormat="1" x14ac:dyDescent="0.2">
      <c r="A9" s="240" t="s">
        <v>2</v>
      </c>
      <c r="B9" s="319" t="s">
        <v>23</v>
      </c>
      <c r="C9" s="319"/>
      <c r="D9" s="241"/>
      <c r="E9" s="242">
        <f>SUM(E10:E21)</f>
        <v>179</v>
      </c>
      <c r="F9" s="243">
        <f>SUM(F10:F21)</f>
        <v>42</v>
      </c>
      <c r="G9" s="244">
        <f>SUM(G10:G21)</f>
        <v>30</v>
      </c>
      <c r="H9" s="245">
        <f>SUM(H10:H21)</f>
        <v>36</v>
      </c>
      <c r="I9" s="246">
        <f>SUM(I10:I21)</f>
        <v>0</v>
      </c>
      <c r="J9" s="246"/>
      <c r="K9" s="246">
        <f>SUM(K10:K21)</f>
        <v>17</v>
      </c>
      <c r="L9" s="240">
        <f>SUM(L10:L21)</f>
        <v>30</v>
      </c>
      <c r="M9" s="245">
        <f>SUM(M10:M21)</f>
        <v>26</v>
      </c>
      <c r="N9" s="246">
        <f>SUM(N10:N21)</f>
        <v>5</v>
      </c>
      <c r="O9" s="246"/>
      <c r="P9" s="246">
        <f>SUM(P10:P21)</f>
        <v>14</v>
      </c>
      <c r="Q9" s="240">
        <f>SUM(Q10:Q21)</f>
        <v>10</v>
      </c>
      <c r="R9" s="245">
        <f>SUM(R10:R21)</f>
        <v>16</v>
      </c>
      <c r="S9" s="246">
        <f>SUM(S10:S21)</f>
        <v>0</v>
      </c>
      <c r="T9" s="246"/>
      <c r="U9" s="246">
        <f>SUM(U10:U21)</f>
        <v>5</v>
      </c>
      <c r="V9" s="240">
        <f>SUM(V10:V21)</f>
        <v>10</v>
      </c>
      <c r="W9" s="245">
        <f>SUM(W10:W21)</f>
        <v>16</v>
      </c>
      <c r="X9" s="246">
        <f>SUM(X10:X21)</f>
        <v>0</v>
      </c>
      <c r="Y9" s="246"/>
      <c r="Z9" s="246">
        <f>SUM(Z10:Z21)</f>
        <v>6</v>
      </c>
      <c r="AA9" s="240">
        <f>SUM(AA10:AA21)</f>
        <v>0</v>
      </c>
      <c r="AB9" s="245">
        <f>SUM(AB10:AB21)</f>
        <v>0</v>
      </c>
      <c r="AC9" s="246">
        <f>SUM(AC10:AC21)</f>
        <v>0</v>
      </c>
      <c r="AD9" s="246"/>
      <c r="AE9" s="246">
        <f>SUM(AE10:AE21)</f>
        <v>0</v>
      </c>
      <c r="AF9" s="240">
        <f>SUM(AF10:AF21)</f>
        <v>0</v>
      </c>
      <c r="AG9" s="245">
        <f>SUM(AG10:AG21)</f>
        <v>0</v>
      </c>
      <c r="AH9" s="246">
        <f>SUM(AH10:AH21)</f>
        <v>0</v>
      </c>
      <c r="AI9" s="246"/>
      <c r="AJ9" s="246">
        <f>SUM(AJ10:AJ21)</f>
        <v>0</v>
      </c>
      <c r="AK9" s="240">
        <f>SUM(AK10:AK21)</f>
        <v>0</v>
      </c>
      <c r="AL9" s="245">
        <f>SUM(AL10:AL21)</f>
        <v>0</v>
      </c>
      <c r="AM9" s="246">
        <f>SUM(AM10:AM21)</f>
        <v>0</v>
      </c>
      <c r="AN9" s="246"/>
      <c r="AO9" s="246">
        <f>SUM(AO10:AO21)</f>
        <v>0</v>
      </c>
      <c r="AP9" s="247" t="s">
        <v>2</v>
      </c>
      <c r="AQ9" s="248" t="s">
        <v>2</v>
      </c>
      <c r="AR9" s="247" t="s">
        <v>2</v>
      </c>
      <c r="AS9" s="249" t="s">
        <v>2</v>
      </c>
      <c r="AT9"/>
      <c r="AU9"/>
    </row>
    <row r="10" spans="1:47" s="6" customFormat="1" ht="13.5" customHeight="1" x14ac:dyDescent="0.2">
      <c r="A10" s="250" t="s">
        <v>11</v>
      </c>
      <c r="B10" s="251" t="s">
        <v>24</v>
      </c>
      <c r="C10" s="252" t="s">
        <v>25</v>
      </c>
      <c r="D10" s="253" t="s">
        <v>216</v>
      </c>
      <c r="E10" s="111">
        <f>SUM(G10:I10,L10:N10,Q10:S10,V10:X10,AA10:AC10,AF10:AH10,AK10:AM10)</f>
        <v>20</v>
      </c>
      <c r="F10" s="254">
        <f>SUM(K10,P10,U10,Z10,AE10,AJ10,AO10)</f>
        <v>6</v>
      </c>
      <c r="G10" s="255">
        <v>10</v>
      </c>
      <c r="H10" s="256">
        <v>10</v>
      </c>
      <c r="I10" s="257">
        <v>0</v>
      </c>
      <c r="J10" s="258" t="s">
        <v>26</v>
      </c>
      <c r="K10" s="259">
        <v>6</v>
      </c>
      <c r="L10" s="255" t="s">
        <v>2</v>
      </c>
      <c r="M10" s="256"/>
      <c r="N10" s="257"/>
      <c r="O10" s="258"/>
      <c r="P10" s="259"/>
      <c r="Q10" s="255" t="s">
        <v>2</v>
      </c>
      <c r="R10" s="256" t="s">
        <v>2</v>
      </c>
      <c r="S10" s="257" t="s">
        <v>2</v>
      </c>
      <c r="T10" s="258" t="s">
        <v>2</v>
      </c>
      <c r="U10" s="259" t="s">
        <v>2</v>
      </c>
      <c r="V10" s="256" t="s">
        <v>2</v>
      </c>
      <c r="W10" s="256" t="s">
        <v>2</v>
      </c>
      <c r="X10" s="257" t="s">
        <v>2</v>
      </c>
      <c r="Y10" s="258" t="s">
        <v>2</v>
      </c>
      <c r="Z10" s="259" t="s">
        <v>2</v>
      </c>
      <c r="AA10" s="256" t="s">
        <v>2</v>
      </c>
      <c r="AB10" s="256" t="s">
        <v>2</v>
      </c>
      <c r="AC10" s="257" t="s">
        <v>2</v>
      </c>
      <c r="AD10" s="258" t="s">
        <v>2</v>
      </c>
      <c r="AE10" s="259" t="s">
        <v>2</v>
      </c>
      <c r="AF10" s="257" t="s">
        <v>2</v>
      </c>
      <c r="AG10" s="260" t="s">
        <v>2</v>
      </c>
      <c r="AH10" s="257" t="s">
        <v>2</v>
      </c>
      <c r="AI10" s="258" t="s">
        <v>2</v>
      </c>
      <c r="AJ10" s="259" t="s">
        <v>2</v>
      </c>
      <c r="AK10" s="256" t="s">
        <v>2</v>
      </c>
      <c r="AL10" s="256" t="s">
        <v>2</v>
      </c>
      <c r="AM10" s="257" t="s">
        <v>2</v>
      </c>
      <c r="AN10" s="258" t="s">
        <v>2</v>
      </c>
      <c r="AO10" s="259" t="s">
        <v>2</v>
      </c>
      <c r="AP10" s="261" t="s">
        <v>2</v>
      </c>
      <c r="AQ10" s="238" t="s">
        <v>2</v>
      </c>
      <c r="AR10" s="261" t="s">
        <v>2</v>
      </c>
      <c r="AS10" s="239" t="s">
        <v>2</v>
      </c>
      <c r="AT10"/>
      <c r="AU10"/>
    </row>
    <row r="11" spans="1:47" s="6" customFormat="1" ht="13.5" customHeight="1" x14ac:dyDescent="0.2">
      <c r="A11" s="250" t="s">
        <v>12</v>
      </c>
      <c r="B11" s="251" t="s">
        <v>27</v>
      </c>
      <c r="C11" s="252" t="s">
        <v>28</v>
      </c>
      <c r="D11" s="253" t="s">
        <v>29</v>
      </c>
      <c r="E11" s="111">
        <f t="shared" ref="E11" si="0">SUM(G11:I11,L11:N11,Q11:S11,V11:X11,AA11:AC11,AF11:AH11,AK11:AM11)</f>
        <v>25</v>
      </c>
      <c r="F11" s="254">
        <f t="shared" ref="F11" si="1">SUM(K11,P11,U11,Z11,AE11,AJ11,AO11)</f>
        <v>6</v>
      </c>
      <c r="G11" s="108">
        <v>10</v>
      </c>
      <c r="H11" s="108">
        <v>15</v>
      </c>
      <c r="I11" s="262">
        <v>0</v>
      </c>
      <c r="J11" s="263" t="s">
        <v>30</v>
      </c>
      <c r="K11" s="264">
        <v>6</v>
      </c>
      <c r="L11" s="108" t="s">
        <v>2</v>
      </c>
      <c r="M11" s="108" t="s">
        <v>2</v>
      </c>
      <c r="N11" s="108" t="s">
        <v>2</v>
      </c>
      <c r="O11" s="108" t="s">
        <v>2</v>
      </c>
      <c r="P11" s="265" t="s">
        <v>2</v>
      </c>
      <c r="Q11" s="262" t="s">
        <v>2</v>
      </c>
      <c r="R11" s="266" t="s">
        <v>2</v>
      </c>
      <c r="S11" s="262" t="s">
        <v>2</v>
      </c>
      <c r="T11" s="263" t="s">
        <v>2</v>
      </c>
      <c r="U11" s="264" t="s">
        <v>2</v>
      </c>
      <c r="V11" s="108" t="s">
        <v>2</v>
      </c>
      <c r="W11" s="108" t="s">
        <v>2</v>
      </c>
      <c r="X11" s="262" t="s">
        <v>2</v>
      </c>
      <c r="Y11" s="263" t="s">
        <v>2</v>
      </c>
      <c r="Z11" s="264" t="s">
        <v>2</v>
      </c>
      <c r="AA11" s="108" t="s">
        <v>2</v>
      </c>
      <c r="AB11" s="108" t="s">
        <v>2</v>
      </c>
      <c r="AC11" s="262" t="s">
        <v>2</v>
      </c>
      <c r="AD11" s="263" t="s">
        <v>2</v>
      </c>
      <c r="AE11" s="267" t="s">
        <v>2</v>
      </c>
      <c r="AF11" s="108" t="s">
        <v>2</v>
      </c>
      <c r="AG11" s="108" t="s">
        <v>2</v>
      </c>
      <c r="AH11" s="262" t="s">
        <v>2</v>
      </c>
      <c r="AI11" s="263" t="s">
        <v>2</v>
      </c>
      <c r="AJ11" s="264" t="s">
        <v>2</v>
      </c>
      <c r="AK11" s="108" t="s">
        <v>2</v>
      </c>
      <c r="AL11" s="108" t="s">
        <v>2</v>
      </c>
      <c r="AM11" s="262" t="s">
        <v>2</v>
      </c>
      <c r="AN11" s="263" t="s">
        <v>2</v>
      </c>
      <c r="AO11" s="264" t="s">
        <v>2</v>
      </c>
      <c r="AP11" s="268" t="s">
        <v>2</v>
      </c>
      <c r="AQ11" s="269" t="s">
        <v>2</v>
      </c>
      <c r="AR11" s="268" t="s">
        <v>2</v>
      </c>
      <c r="AS11" s="270" t="s">
        <v>2</v>
      </c>
      <c r="AT11"/>
      <c r="AU11"/>
    </row>
    <row r="12" spans="1:47" s="6" customFormat="1" ht="13.5" customHeight="1" x14ac:dyDescent="0.2">
      <c r="A12" s="271" t="s">
        <v>13</v>
      </c>
      <c r="B12" s="251" t="s">
        <v>31</v>
      </c>
      <c r="C12" s="252" t="s">
        <v>32</v>
      </c>
      <c r="D12" s="272" t="s">
        <v>33</v>
      </c>
      <c r="E12" s="111">
        <f>SUM(G12:I12,L12:N12,Q12:S12,V12:X12,AA12:AC12,AF12:AH12,AK12:AM12)</f>
        <v>15</v>
      </c>
      <c r="F12" s="254">
        <f>SUM(K12,P12,U12,Z12,AE12,AJ12,AO12)</f>
        <v>5</v>
      </c>
      <c r="G12" s="108"/>
      <c r="H12" s="108"/>
      <c r="I12" s="262"/>
      <c r="J12" s="263"/>
      <c r="K12" s="264"/>
      <c r="L12" s="108">
        <v>10</v>
      </c>
      <c r="M12" s="108">
        <v>0</v>
      </c>
      <c r="N12" s="262">
        <v>5</v>
      </c>
      <c r="O12" s="263" t="s">
        <v>30</v>
      </c>
      <c r="P12" s="264">
        <v>5</v>
      </c>
      <c r="Q12" s="262" t="s">
        <v>2</v>
      </c>
      <c r="R12" s="266" t="s">
        <v>2</v>
      </c>
      <c r="S12" s="262" t="s">
        <v>2</v>
      </c>
      <c r="T12" s="263" t="s">
        <v>2</v>
      </c>
      <c r="U12" s="273" t="s">
        <v>2</v>
      </c>
      <c r="V12" s="108" t="s">
        <v>2</v>
      </c>
      <c r="W12" s="108" t="s">
        <v>2</v>
      </c>
      <c r="X12" s="262" t="s">
        <v>2</v>
      </c>
      <c r="Y12" s="263" t="s">
        <v>2</v>
      </c>
      <c r="Z12" s="264" t="s">
        <v>2</v>
      </c>
      <c r="AA12" s="108" t="s">
        <v>2</v>
      </c>
      <c r="AB12" s="108" t="s">
        <v>2</v>
      </c>
      <c r="AC12" s="262" t="s">
        <v>2</v>
      </c>
      <c r="AD12" s="263" t="s">
        <v>2</v>
      </c>
      <c r="AE12" s="267" t="s">
        <v>2</v>
      </c>
      <c r="AF12" s="108" t="s">
        <v>2</v>
      </c>
      <c r="AG12" s="108" t="s">
        <v>2</v>
      </c>
      <c r="AH12" s="262" t="s">
        <v>2</v>
      </c>
      <c r="AI12" s="263" t="s">
        <v>2</v>
      </c>
      <c r="AJ12" s="264" t="s">
        <v>2</v>
      </c>
      <c r="AK12" s="108" t="s">
        <v>2</v>
      </c>
      <c r="AL12" s="108" t="s">
        <v>2</v>
      </c>
      <c r="AM12" s="262" t="s">
        <v>2</v>
      </c>
      <c r="AN12" s="263" t="s">
        <v>2</v>
      </c>
      <c r="AO12" s="264" t="s">
        <v>2</v>
      </c>
      <c r="AP12" s="268" t="s">
        <v>2</v>
      </c>
      <c r="AQ12" s="274" t="s">
        <v>2</v>
      </c>
      <c r="AR12" s="268" t="s">
        <v>2</v>
      </c>
      <c r="AS12" s="275" t="s">
        <v>2</v>
      </c>
      <c r="AT12"/>
      <c r="AU12"/>
    </row>
    <row r="13" spans="1:47" s="6" customFormat="1" ht="13.5" customHeight="1" x14ac:dyDescent="0.2">
      <c r="A13" s="271" t="s">
        <v>14</v>
      </c>
      <c r="B13" s="251" t="s">
        <v>34</v>
      </c>
      <c r="C13" s="252" t="s">
        <v>35</v>
      </c>
      <c r="D13" s="276" t="s">
        <v>36</v>
      </c>
      <c r="E13" s="111">
        <f t="shared" ref="E13:E21" si="2">SUM(G13:I13,L13:N13,Q13:S13,V13:X13,AA13:AC13,AF13:AH13,AK13:AM13)</f>
        <v>20</v>
      </c>
      <c r="F13" s="254">
        <f t="shared" ref="F13:F21" si="3">SUM(K13,P13,U13,Z13,AE13,AJ13,AO13)</f>
        <v>4</v>
      </c>
      <c r="G13" s="112" t="s">
        <v>2</v>
      </c>
      <c r="H13" s="112" t="s">
        <v>2</v>
      </c>
      <c r="I13" s="109" t="s">
        <v>2</v>
      </c>
      <c r="J13" s="277" t="s">
        <v>2</v>
      </c>
      <c r="K13" s="113" t="s">
        <v>2</v>
      </c>
      <c r="L13" s="112">
        <v>10</v>
      </c>
      <c r="M13" s="112">
        <v>10</v>
      </c>
      <c r="N13" s="109">
        <v>0</v>
      </c>
      <c r="O13" s="277" t="s">
        <v>30</v>
      </c>
      <c r="P13" s="113">
        <v>4</v>
      </c>
      <c r="Q13" s="106" t="s">
        <v>2</v>
      </c>
      <c r="R13" s="108" t="s">
        <v>2</v>
      </c>
      <c r="S13" s="262" t="s">
        <v>2</v>
      </c>
      <c r="T13" s="263" t="s">
        <v>2</v>
      </c>
      <c r="U13" s="264" t="s">
        <v>2</v>
      </c>
      <c r="V13" s="108" t="s">
        <v>2</v>
      </c>
      <c r="W13" s="108" t="s">
        <v>2</v>
      </c>
      <c r="X13" s="262" t="s">
        <v>2</v>
      </c>
      <c r="Y13" s="263" t="s">
        <v>2</v>
      </c>
      <c r="Z13" s="264" t="s">
        <v>2</v>
      </c>
      <c r="AA13" s="108" t="s">
        <v>2</v>
      </c>
      <c r="AB13" s="108" t="s">
        <v>2</v>
      </c>
      <c r="AC13" s="262" t="s">
        <v>2</v>
      </c>
      <c r="AD13" s="263" t="s">
        <v>2</v>
      </c>
      <c r="AE13" s="264" t="s">
        <v>2</v>
      </c>
      <c r="AF13" s="108" t="s">
        <v>2</v>
      </c>
      <c r="AG13" s="108" t="s">
        <v>2</v>
      </c>
      <c r="AH13" s="262" t="s">
        <v>2</v>
      </c>
      <c r="AI13" s="263" t="s">
        <v>2</v>
      </c>
      <c r="AJ13" s="264" t="s">
        <v>2</v>
      </c>
      <c r="AK13" s="108" t="s">
        <v>2</v>
      </c>
      <c r="AL13" s="108" t="s">
        <v>2</v>
      </c>
      <c r="AM13" s="262" t="s">
        <v>2</v>
      </c>
      <c r="AN13" s="263" t="s">
        <v>2</v>
      </c>
      <c r="AO13" s="264" t="s">
        <v>2</v>
      </c>
      <c r="AP13" s="237" t="str">
        <f>A10</f>
        <v>1.</v>
      </c>
      <c r="AQ13" s="268" t="str">
        <f>B10</f>
        <v>NMXMA1HBLF</v>
      </c>
      <c r="AR13" s="237"/>
      <c r="AS13" s="270"/>
      <c r="AT13"/>
      <c r="AU13"/>
    </row>
    <row r="14" spans="1:47" s="6" customFormat="1" ht="13.5" customHeight="1" x14ac:dyDescent="0.2">
      <c r="A14" s="271" t="s">
        <v>15</v>
      </c>
      <c r="B14" s="251" t="s">
        <v>37</v>
      </c>
      <c r="C14" s="252" t="s">
        <v>38</v>
      </c>
      <c r="D14" s="253" t="s">
        <v>29</v>
      </c>
      <c r="E14" s="111">
        <f>SUM(G14:I14,L14:N14,Q14:S14,V14:X14,AA14:AC14,AF14:AH14,AK14:AM14)</f>
        <v>20</v>
      </c>
      <c r="F14" s="254">
        <f>SUM(K14,P14,U14,Z14,AE14,AJ14,AO14)</f>
        <v>4</v>
      </c>
      <c r="G14" s="108" t="s">
        <v>2</v>
      </c>
      <c r="H14" s="108" t="s">
        <v>2</v>
      </c>
      <c r="I14" s="262" t="s">
        <v>2</v>
      </c>
      <c r="J14" s="263" t="s">
        <v>2</v>
      </c>
      <c r="K14" s="264" t="s">
        <v>2</v>
      </c>
      <c r="L14" s="112">
        <v>10</v>
      </c>
      <c r="M14" s="112">
        <v>10</v>
      </c>
      <c r="N14" s="109">
        <v>0</v>
      </c>
      <c r="O14" s="277" t="s">
        <v>30</v>
      </c>
      <c r="P14" s="278">
        <v>4</v>
      </c>
      <c r="Q14" s="262" t="s">
        <v>2</v>
      </c>
      <c r="R14" s="266" t="s">
        <v>2</v>
      </c>
      <c r="S14" s="262" t="s">
        <v>2</v>
      </c>
      <c r="T14" s="263" t="s">
        <v>2</v>
      </c>
      <c r="U14" s="264" t="s">
        <v>2</v>
      </c>
      <c r="V14" s="108" t="s">
        <v>2</v>
      </c>
      <c r="W14" s="108" t="s">
        <v>2</v>
      </c>
      <c r="X14" s="262" t="s">
        <v>2</v>
      </c>
      <c r="Y14" s="263" t="s">
        <v>2</v>
      </c>
      <c r="Z14" s="264" t="s">
        <v>2</v>
      </c>
      <c r="AA14" s="108" t="s">
        <v>2</v>
      </c>
      <c r="AB14" s="108" t="s">
        <v>2</v>
      </c>
      <c r="AC14" s="262" t="s">
        <v>2</v>
      </c>
      <c r="AD14" s="263" t="s">
        <v>2</v>
      </c>
      <c r="AE14" s="264" t="s">
        <v>2</v>
      </c>
      <c r="AF14" s="108" t="s">
        <v>2</v>
      </c>
      <c r="AG14" s="108" t="s">
        <v>2</v>
      </c>
      <c r="AH14" s="262" t="s">
        <v>2</v>
      </c>
      <c r="AI14" s="263" t="s">
        <v>2</v>
      </c>
      <c r="AJ14" s="264" t="s">
        <v>2</v>
      </c>
      <c r="AK14" s="108" t="s">
        <v>2</v>
      </c>
      <c r="AL14" s="108" t="s">
        <v>2</v>
      </c>
      <c r="AM14" s="262" t="s">
        <v>2</v>
      </c>
      <c r="AN14" s="263" t="s">
        <v>2</v>
      </c>
      <c r="AO14" s="264" t="s">
        <v>2</v>
      </c>
      <c r="AP14" s="268" t="str">
        <f>A11</f>
        <v>2.</v>
      </c>
      <c r="AQ14" s="268" t="str">
        <f>B11</f>
        <v>NMXIMAHBLF</v>
      </c>
      <c r="AR14" s="268"/>
      <c r="AS14" s="270"/>
      <c r="AT14"/>
      <c r="AU14"/>
    </row>
    <row r="15" spans="1:47" s="6" customFormat="1" ht="13.5" customHeight="1" x14ac:dyDescent="0.2">
      <c r="A15" s="271" t="s">
        <v>16</v>
      </c>
      <c r="B15" s="251" t="s">
        <v>39</v>
      </c>
      <c r="C15" s="252" t="s">
        <v>40</v>
      </c>
      <c r="D15" s="276" t="s">
        <v>36</v>
      </c>
      <c r="E15" s="111">
        <f t="shared" si="2"/>
        <v>20</v>
      </c>
      <c r="F15" s="254">
        <f t="shared" si="3"/>
        <v>4</v>
      </c>
      <c r="G15" s="108" t="s">
        <v>2</v>
      </c>
      <c r="H15" s="108" t="s">
        <v>2</v>
      </c>
      <c r="I15" s="262" t="s">
        <v>2</v>
      </c>
      <c r="J15" s="263" t="s">
        <v>2</v>
      </c>
      <c r="K15" s="264" t="s">
        <v>2</v>
      </c>
      <c r="L15" s="108"/>
      <c r="M15" s="108"/>
      <c r="N15" s="262"/>
      <c r="O15" s="263"/>
      <c r="P15" s="264"/>
      <c r="Q15" s="106">
        <v>10</v>
      </c>
      <c r="R15" s="108">
        <v>10</v>
      </c>
      <c r="S15" s="262">
        <v>0</v>
      </c>
      <c r="T15" s="263" t="s">
        <v>30</v>
      </c>
      <c r="U15" s="264">
        <v>4</v>
      </c>
      <c r="V15" s="108" t="s">
        <v>2</v>
      </c>
      <c r="W15" s="108" t="s">
        <v>2</v>
      </c>
      <c r="X15" s="262" t="s">
        <v>2</v>
      </c>
      <c r="Y15" s="263" t="s">
        <v>2</v>
      </c>
      <c r="Z15" s="264" t="s">
        <v>2</v>
      </c>
      <c r="AA15" s="108" t="s">
        <v>2</v>
      </c>
      <c r="AB15" s="108" t="s">
        <v>2</v>
      </c>
      <c r="AC15" s="262" t="s">
        <v>2</v>
      </c>
      <c r="AD15" s="263" t="s">
        <v>2</v>
      </c>
      <c r="AE15" s="264" t="s">
        <v>2</v>
      </c>
      <c r="AF15" s="108" t="s">
        <v>2</v>
      </c>
      <c r="AG15" s="108" t="s">
        <v>2</v>
      </c>
      <c r="AH15" s="262" t="s">
        <v>2</v>
      </c>
      <c r="AI15" s="263" t="s">
        <v>2</v>
      </c>
      <c r="AJ15" s="264" t="s">
        <v>2</v>
      </c>
      <c r="AK15" s="108" t="s">
        <v>2</v>
      </c>
      <c r="AL15" s="108" t="s">
        <v>2</v>
      </c>
      <c r="AM15" s="262" t="s">
        <v>2</v>
      </c>
      <c r="AN15" s="263" t="s">
        <v>2</v>
      </c>
      <c r="AO15" s="264" t="s">
        <v>2</v>
      </c>
      <c r="AP15" s="268" t="str">
        <f>A13</f>
        <v>4.</v>
      </c>
      <c r="AQ15" s="268" t="str">
        <f>B13</f>
        <v>NMXAN1HBLF</v>
      </c>
      <c r="AR15" s="268"/>
      <c r="AS15" s="270"/>
      <c r="AT15"/>
      <c r="AU15"/>
    </row>
    <row r="16" spans="1:47" s="6" customFormat="1" ht="13.5" customHeight="1" x14ac:dyDescent="0.2">
      <c r="A16" s="271" t="s">
        <v>17</v>
      </c>
      <c r="B16" s="251" t="s">
        <v>41</v>
      </c>
      <c r="C16" s="252" t="s">
        <v>42</v>
      </c>
      <c r="D16" s="279" t="s">
        <v>33</v>
      </c>
      <c r="E16" s="111">
        <f t="shared" si="2"/>
        <v>15</v>
      </c>
      <c r="F16" s="254">
        <f t="shared" si="3"/>
        <v>4</v>
      </c>
      <c r="G16" s="108">
        <v>10</v>
      </c>
      <c r="H16" s="108">
        <v>5</v>
      </c>
      <c r="I16" s="262">
        <v>0</v>
      </c>
      <c r="J16" s="263" t="s">
        <v>30</v>
      </c>
      <c r="K16" s="264">
        <v>4</v>
      </c>
      <c r="L16" s="108"/>
      <c r="M16" s="108"/>
      <c r="N16" s="262"/>
      <c r="O16" s="263"/>
      <c r="P16" s="264"/>
      <c r="Q16" s="108"/>
      <c r="R16" s="108"/>
      <c r="S16" s="262"/>
      <c r="T16" s="263"/>
      <c r="U16" s="264"/>
      <c r="V16" s="108" t="s">
        <v>2</v>
      </c>
      <c r="W16" s="108" t="s">
        <v>2</v>
      </c>
      <c r="X16" s="262" t="s">
        <v>2</v>
      </c>
      <c r="Y16" s="263" t="s">
        <v>2</v>
      </c>
      <c r="Z16" s="264" t="s">
        <v>2</v>
      </c>
      <c r="AA16" s="108" t="s">
        <v>2</v>
      </c>
      <c r="AB16" s="108" t="s">
        <v>2</v>
      </c>
      <c r="AC16" s="262" t="s">
        <v>2</v>
      </c>
      <c r="AD16" s="263" t="s">
        <v>2</v>
      </c>
      <c r="AE16" s="264" t="s">
        <v>2</v>
      </c>
      <c r="AF16" s="108" t="s">
        <v>2</v>
      </c>
      <c r="AG16" s="108" t="s">
        <v>2</v>
      </c>
      <c r="AH16" s="262" t="s">
        <v>2</v>
      </c>
      <c r="AI16" s="263" t="s">
        <v>2</v>
      </c>
      <c r="AJ16" s="264" t="s">
        <v>2</v>
      </c>
      <c r="AK16" s="108" t="s">
        <v>2</v>
      </c>
      <c r="AL16" s="108" t="s">
        <v>2</v>
      </c>
      <c r="AM16" s="262" t="s">
        <v>2</v>
      </c>
      <c r="AN16" s="263" t="s">
        <v>2</v>
      </c>
      <c r="AO16" s="264" t="s">
        <v>2</v>
      </c>
      <c r="AP16" s="268" t="str">
        <f>A13</f>
        <v>4.</v>
      </c>
      <c r="AQ16" s="268" t="str">
        <f>B13</f>
        <v>NMXAN1HBLF</v>
      </c>
      <c r="AR16" s="268"/>
      <c r="AS16" s="270"/>
      <c r="AT16"/>
      <c r="AU16"/>
    </row>
    <row r="17" spans="1:47" s="6" customFormat="1" ht="13.5" customHeight="1" x14ac:dyDescent="0.2">
      <c r="A17" s="271" t="s">
        <v>43</v>
      </c>
      <c r="B17" s="251" t="s">
        <v>44</v>
      </c>
      <c r="C17" s="252" t="s">
        <v>45</v>
      </c>
      <c r="D17" s="276" t="s">
        <v>46</v>
      </c>
      <c r="E17" s="111">
        <f t="shared" si="2"/>
        <v>20</v>
      </c>
      <c r="F17" s="254">
        <f t="shared" si="3"/>
        <v>5</v>
      </c>
      <c r="G17" s="108" t="s">
        <v>2</v>
      </c>
      <c r="H17" s="108" t="s">
        <v>2</v>
      </c>
      <c r="I17" s="262" t="s">
        <v>2</v>
      </c>
      <c r="J17" s="263" t="s">
        <v>2</v>
      </c>
      <c r="K17" s="264" t="s">
        <v>2</v>
      </c>
      <c r="L17" s="108" t="s">
        <v>2</v>
      </c>
      <c r="M17" s="108" t="s">
        <v>2</v>
      </c>
      <c r="N17" s="108" t="s">
        <v>2</v>
      </c>
      <c r="O17" s="108" t="s">
        <v>2</v>
      </c>
      <c r="P17" s="280" t="s">
        <v>2</v>
      </c>
      <c r="Q17" s="262" t="s">
        <v>2</v>
      </c>
      <c r="R17" s="266" t="s">
        <v>2</v>
      </c>
      <c r="S17" s="108" t="s">
        <v>2</v>
      </c>
      <c r="T17" s="108" t="s">
        <v>2</v>
      </c>
      <c r="U17" s="265" t="s">
        <v>2</v>
      </c>
      <c r="V17" s="108">
        <v>10</v>
      </c>
      <c r="W17" s="108">
        <v>10</v>
      </c>
      <c r="X17" s="262">
        <v>0</v>
      </c>
      <c r="Y17" s="263" t="s">
        <v>30</v>
      </c>
      <c r="Z17" s="264">
        <v>5</v>
      </c>
      <c r="AA17" s="108" t="s">
        <v>2</v>
      </c>
      <c r="AB17" s="108" t="s">
        <v>2</v>
      </c>
      <c r="AC17" s="262" t="s">
        <v>2</v>
      </c>
      <c r="AD17" s="263" t="s">
        <v>2</v>
      </c>
      <c r="AE17" s="267" t="s">
        <v>2</v>
      </c>
      <c r="AF17" s="108" t="s">
        <v>2</v>
      </c>
      <c r="AG17" s="108" t="s">
        <v>2</v>
      </c>
      <c r="AH17" s="262" t="s">
        <v>2</v>
      </c>
      <c r="AI17" s="263" t="s">
        <v>2</v>
      </c>
      <c r="AJ17" s="264" t="s">
        <v>2</v>
      </c>
      <c r="AK17" s="108" t="s">
        <v>2</v>
      </c>
      <c r="AL17" s="108" t="s">
        <v>2</v>
      </c>
      <c r="AM17" s="262" t="s">
        <v>2</v>
      </c>
      <c r="AN17" s="263" t="s">
        <v>2</v>
      </c>
      <c r="AO17" s="264" t="s">
        <v>2</v>
      </c>
      <c r="AP17" s="268" t="str">
        <f>A15</f>
        <v>6.</v>
      </c>
      <c r="AQ17" s="268" t="str">
        <f>B15</f>
        <v>NMXAN2HBLF</v>
      </c>
      <c r="AR17" s="268"/>
      <c r="AS17" s="270"/>
      <c r="AT17"/>
      <c r="AU17"/>
    </row>
    <row r="18" spans="1:47" s="6" customFormat="1" ht="13.5" customHeight="1" x14ac:dyDescent="0.2">
      <c r="A18" s="271" t="s">
        <v>47</v>
      </c>
      <c r="B18" s="251" t="s">
        <v>48</v>
      </c>
      <c r="C18" s="252" t="s">
        <v>49</v>
      </c>
      <c r="D18" s="276" t="s">
        <v>217</v>
      </c>
      <c r="E18" s="111">
        <f t="shared" si="2"/>
        <v>6</v>
      </c>
      <c r="F18" s="254">
        <f t="shared" si="3"/>
        <v>1</v>
      </c>
      <c r="G18" s="108">
        <v>0</v>
      </c>
      <c r="H18" s="108">
        <v>6</v>
      </c>
      <c r="I18" s="262">
        <v>0</v>
      </c>
      <c r="J18" s="263" t="s">
        <v>50</v>
      </c>
      <c r="K18" s="264">
        <v>1</v>
      </c>
      <c r="L18" s="108" t="s">
        <v>2</v>
      </c>
      <c r="M18" s="108" t="s">
        <v>2</v>
      </c>
      <c r="N18" s="262" t="s">
        <v>2</v>
      </c>
      <c r="O18" s="263" t="s">
        <v>2</v>
      </c>
      <c r="P18" s="273" t="s">
        <v>2</v>
      </c>
      <c r="Q18" s="262" t="s">
        <v>2</v>
      </c>
      <c r="R18" s="266" t="s">
        <v>2</v>
      </c>
      <c r="S18" s="262" t="s">
        <v>2</v>
      </c>
      <c r="T18" s="263" t="s">
        <v>2</v>
      </c>
      <c r="U18" s="264" t="s">
        <v>2</v>
      </c>
      <c r="V18" s="108" t="s">
        <v>2</v>
      </c>
      <c r="W18" s="108" t="s">
        <v>2</v>
      </c>
      <c r="X18" s="262" t="s">
        <v>2</v>
      </c>
      <c r="Y18" s="263" t="s">
        <v>2</v>
      </c>
      <c r="Z18" s="264" t="s">
        <v>2</v>
      </c>
      <c r="AA18" s="108" t="s">
        <v>2</v>
      </c>
      <c r="AB18" s="108" t="s">
        <v>2</v>
      </c>
      <c r="AC18" s="262" t="s">
        <v>2</v>
      </c>
      <c r="AD18" s="263" t="s">
        <v>2</v>
      </c>
      <c r="AE18" s="267" t="s">
        <v>2</v>
      </c>
      <c r="AF18" s="108" t="s">
        <v>2</v>
      </c>
      <c r="AG18" s="108" t="s">
        <v>2</v>
      </c>
      <c r="AH18" s="262" t="s">
        <v>2</v>
      </c>
      <c r="AI18" s="263" t="s">
        <v>2</v>
      </c>
      <c r="AJ18" s="264" t="s">
        <v>2</v>
      </c>
      <c r="AK18" s="108" t="s">
        <v>2</v>
      </c>
      <c r="AL18" s="108" t="s">
        <v>2</v>
      </c>
      <c r="AM18" s="262" t="s">
        <v>2</v>
      </c>
      <c r="AN18" s="263" t="s">
        <v>2</v>
      </c>
      <c r="AO18" s="264" t="s">
        <v>2</v>
      </c>
      <c r="AP18" s="268" t="s">
        <v>2</v>
      </c>
      <c r="AQ18" s="269" t="s">
        <v>2</v>
      </c>
      <c r="AR18" s="268" t="s">
        <v>2</v>
      </c>
      <c r="AS18" s="270" t="s">
        <v>2</v>
      </c>
      <c r="AT18"/>
      <c r="AU18"/>
    </row>
    <row r="19" spans="1:47" s="6" customFormat="1" ht="13.5" customHeight="1" x14ac:dyDescent="0.2">
      <c r="A19" s="271" t="s">
        <v>51</v>
      </c>
      <c r="B19" s="251" t="s">
        <v>52</v>
      </c>
      <c r="C19" s="252" t="s">
        <v>53</v>
      </c>
      <c r="D19" s="276" t="s">
        <v>217</v>
      </c>
      <c r="E19" s="111">
        <f t="shared" si="2"/>
        <v>6</v>
      </c>
      <c r="F19" s="254">
        <f t="shared" si="3"/>
        <v>1</v>
      </c>
      <c r="G19" s="108" t="s">
        <v>2</v>
      </c>
      <c r="H19" s="108" t="s">
        <v>2</v>
      </c>
      <c r="I19" s="262" t="s">
        <v>2</v>
      </c>
      <c r="J19" s="263" t="s">
        <v>2</v>
      </c>
      <c r="K19" s="264" t="s">
        <v>2</v>
      </c>
      <c r="L19" s="108">
        <v>0</v>
      </c>
      <c r="M19" s="108">
        <v>6</v>
      </c>
      <c r="N19" s="262">
        <v>0</v>
      </c>
      <c r="O19" s="263" t="s">
        <v>50</v>
      </c>
      <c r="P19" s="264">
        <v>1</v>
      </c>
      <c r="Q19" s="262" t="s">
        <v>2</v>
      </c>
      <c r="R19" s="266" t="s">
        <v>2</v>
      </c>
      <c r="S19" s="262" t="s">
        <v>2</v>
      </c>
      <c r="T19" s="263" t="s">
        <v>2</v>
      </c>
      <c r="U19" s="264" t="s">
        <v>2</v>
      </c>
      <c r="V19" s="108" t="s">
        <v>2</v>
      </c>
      <c r="W19" s="108" t="s">
        <v>2</v>
      </c>
      <c r="X19" s="262" t="s">
        <v>2</v>
      </c>
      <c r="Y19" s="263" t="s">
        <v>2</v>
      </c>
      <c r="Z19" s="264" t="s">
        <v>2</v>
      </c>
      <c r="AA19" s="108" t="s">
        <v>2</v>
      </c>
      <c r="AB19" s="108" t="s">
        <v>2</v>
      </c>
      <c r="AC19" s="262" t="s">
        <v>2</v>
      </c>
      <c r="AD19" s="263" t="s">
        <v>2</v>
      </c>
      <c r="AE19" s="267" t="s">
        <v>2</v>
      </c>
      <c r="AF19" s="108" t="s">
        <v>2</v>
      </c>
      <c r="AG19" s="108" t="s">
        <v>2</v>
      </c>
      <c r="AH19" s="262" t="s">
        <v>2</v>
      </c>
      <c r="AI19" s="263" t="s">
        <v>2</v>
      </c>
      <c r="AJ19" s="264" t="s">
        <v>2</v>
      </c>
      <c r="AK19" s="108" t="s">
        <v>2</v>
      </c>
      <c r="AL19" s="108" t="s">
        <v>2</v>
      </c>
      <c r="AM19" s="262" t="s">
        <v>2</v>
      </c>
      <c r="AN19" s="263" t="s">
        <v>2</v>
      </c>
      <c r="AO19" s="264" t="s">
        <v>2</v>
      </c>
      <c r="AP19" s="268" t="s">
        <v>2</v>
      </c>
      <c r="AQ19" s="269" t="s">
        <v>2</v>
      </c>
      <c r="AR19" s="268" t="s">
        <v>2</v>
      </c>
      <c r="AS19" s="270" t="s">
        <v>2</v>
      </c>
      <c r="AT19"/>
      <c r="AU19"/>
    </row>
    <row r="20" spans="1:47" s="6" customFormat="1" ht="13.5" customHeight="1" x14ac:dyDescent="0.2">
      <c r="A20" s="271" t="s">
        <v>54</v>
      </c>
      <c r="B20" s="251" t="s">
        <v>55</v>
      </c>
      <c r="C20" s="252" t="s">
        <v>56</v>
      </c>
      <c r="D20" s="276" t="s">
        <v>217</v>
      </c>
      <c r="E20" s="111">
        <f t="shared" si="2"/>
        <v>6</v>
      </c>
      <c r="F20" s="254">
        <f t="shared" si="3"/>
        <v>1</v>
      </c>
      <c r="G20" s="108" t="s">
        <v>2</v>
      </c>
      <c r="H20" s="108" t="s">
        <v>2</v>
      </c>
      <c r="I20" s="262" t="s">
        <v>2</v>
      </c>
      <c r="J20" s="263" t="s">
        <v>2</v>
      </c>
      <c r="K20" s="264" t="s">
        <v>2</v>
      </c>
      <c r="L20" s="108" t="s">
        <v>2</v>
      </c>
      <c r="M20" s="108" t="s">
        <v>2</v>
      </c>
      <c r="N20" s="262" t="s">
        <v>2</v>
      </c>
      <c r="O20" s="263" t="s">
        <v>2</v>
      </c>
      <c r="P20" s="264" t="s">
        <v>2</v>
      </c>
      <c r="Q20" s="108">
        <v>0</v>
      </c>
      <c r="R20" s="108">
        <v>6</v>
      </c>
      <c r="S20" s="262">
        <v>0</v>
      </c>
      <c r="T20" s="263" t="s">
        <v>50</v>
      </c>
      <c r="U20" s="264">
        <v>1</v>
      </c>
      <c r="V20" s="108" t="s">
        <v>2</v>
      </c>
      <c r="W20" s="108" t="s">
        <v>2</v>
      </c>
      <c r="X20" s="262" t="s">
        <v>2</v>
      </c>
      <c r="Y20" s="263" t="s">
        <v>2</v>
      </c>
      <c r="Z20" s="264" t="s">
        <v>2</v>
      </c>
      <c r="AA20" s="108" t="s">
        <v>2</v>
      </c>
      <c r="AB20" s="108" t="s">
        <v>2</v>
      </c>
      <c r="AC20" s="262" t="s">
        <v>2</v>
      </c>
      <c r="AD20" s="263" t="s">
        <v>2</v>
      </c>
      <c r="AE20" s="267" t="s">
        <v>2</v>
      </c>
      <c r="AF20" s="108" t="s">
        <v>2</v>
      </c>
      <c r="AG20" s="108" t="s">
        <v>2</v>
      </c>
      <c r="AH20" s="262" t="s">
        <v>2</v>
      </c>
      <c r="AI20" s="263" t="s">
        <v>2</v>
      </c>
      <c r="AJ20" s="264" t="s">
        <v>2</v>
      </c>
      <c r="AK20" s="108" t="s">
        <v>2</v>
      </c>
      <c r="AL20" s="108" t="s">
        <v>2</v>
      </c>
      <c r="AM20" s="262" t="s">
        <v>2</v>
      </c>
      <c r="AN20" s="263" t="s">
        <v>2</v>
      </c>
      <c r="AO20" s="264" t="s">
        <v>2</v>
      </c>
      <c r="AP20" s="268" t="s">
        <v>2</v>
      </c>
      <c r="AQ20" s="269" t="s">
        <v>2</v>
      </c>
      <c r="AR20" s="268" t="s">
        <v>2</v>
      </c>
      <c r="AS20" s="270" t="s">
        <v>2</v>
      </c>
      <c r="AT20"/>
      <c r="AU20"/>
    </row>
    <row r="21" spans="1:47" s="6" customFormat="1" ht="13.5" customHeight="1" x14ac:dyDescent="0.2">
      <c r="A21" s="250" t="s">
        <v>57</v>
      </c>
      <c r="B21" s="251" t="s">
        <v>58</v>
      </c>
      <c r="C21" s="252" t="s">
        <v>59</v>
      </c>
      <c r="D21" s="276" t="s">
        <v>217</v>
      </c>
      <c r="E21" s="111">
        <f t="shared" si="2"/>
        <v>6</v>
      </c>
      <c r="F21" s="254">
        <f t="shared" si="3"/>
        <v>1</v>
      </c>
      <c r="G21" s="108" t="s">
        <v>2</v>
      </c>
      <c r="H21" s="108" t="s">
        <v>2</v>
      </c>
      <c r="I21" s="262" t="s">
        <v>2</v>
      </c>
      <c r="J21" s="263" t="s">
        <v>2</v>
      </c>
      <c r="K21" s="264" t="s">
        <v>2</v>
      </c>
      <c r="L21" s="108" t="s">
        <v>2</v>
      </c>
      <c r="M21" s="108" t="s">
        <v>2</v>
      </c>
      <c r="N21" s="262" t="s">
        <v>2</v>
      </c>
      <c r="O21" s="263" t="s">
        <v>2</v>
      </c>
      <c r="P21" s="264" t="s">
        <v>2</v>
      </c>
      <c r="Q21" s="262" t="s">
        <v>2</v>
      </c>
      <c r="R21" s="266" t="s">
        <v>2</v>
      </c>
      <c r="S21" s="262" t="s">
        <v>2</v>
      </c>
      <c r="T21" s="263" t="s">
        <v>2</v>
      </c>
      <c r="U21" s="264" t="s">
        <v>2</v>
      </c>
      <c r="V21" s="108">
        <v>0</v>
      </c>
      <c r="W21" s="108">
        <v>6</v>
      </c>
      <c r="X21" s="262">
        <v>0</v>
      </c>
      <c r="Y21" s="263" t="s">
        <v>50</v>
      </c>
      <c r="Z21" s="264">
        <v>1</v>
      </c>
      <c r="AA21" s="108" t="s">
        <v>2</v>
      </c>
      <c r="AB21" s="108" t="s">
        <v>2</v>
      </c>
      <c r="AC21" s="262" t="s">
        <v>2</v>
      </c>
      <c r="AD21" s="263" t="s">
        <v>2</v>
      </c>
      <c r="AE21" s="267" t="s">
        <v>2</v>
      </c>
      <c r="AF21" s="108" t="s">
        <v>2</v>
      </c>
      <c r="AG21" s="108" t="s">
        <v>2</v>
      </c>
      <c r="AH21" s="262" t="s">
        <v>2</v>
      </c>
      <c r="AI21" s="263" t="s">
        <v>2</v>
      </c>
      <c r="AJ21" s="264" t="s">
        <v>2</v>
      </c>
      <c r="AK21" s="108" t="s">
        <v>2</v>
      </c>
      <c r="AL21" s="108" t="s">
        <v>2</v>
      </c>
      <c r="AM21" s="262" t="s">
        <v>2</v>
      </c>
      <c r="AN21" s="263" t="s">
        <v>2</v>
      </c>
      <c r="AO21" s="264" t="s">
        <v>2</v>
      </c>
      <c r="AP21" s="268" t="s">
        <v>2</v>
      </c>
      <c r="AQ21" s="269" t="s">
        <v>2</v>
      </c>
      <c r="AR21" s="268" t="s">
        <v>2</v>
      </c>
      <c r="AS21" s="270" t="s">
        <v>2</v>
      </c>
      <c r="AT21"/>
      <c r="AU21"/>
    </row>
    <row r="22" spans="1:47" s="6" customFormat="1" ht="13.5" customHeight="1" x14ac:dyDescent="0.2">
      <c r="A22" s="240" t="s">
        <v>2</v>
      </c>
      <c r="B22" s="319" t="s">
        <v>60</v>
      </c>
      <c r="C22" s="319"/>
      <c r="D22" s="241"/>
      <c r="E22" s="242">
        <f>SUM(E23:E26)</f>
        <v>60</v>
      </c>
      <c r="F22" s="243">
        <f>SUM(F23:F26)</f>
        <v>19</v>
      </c>
      <c r="G22" s="244">
        <f>SUM(G23:G26)</f>
        <v>10</v>
      </c>
      <c r="H22" s="245">
        <f>SUM(H23:H26)</f>
        <v>5</v>
      </c>
      <c r="I22" s="246">
        <f>SUM(I23:I26)</f>
        <v>0</v>
      </c>
      <c r="J22" s="246"/>
      <c r="K22" s="246">
        <f>SUM(K23:K26)</f>
        <v>6</v>
      </c>
      <c r="L22" s="240">
        <f>SUM(L23:L26)</f>
        <v>10</v>
      </c>
      <c r="M22" s="245">
        <f>SUM(M23:M26)</f>
        <v>5</v>
      </c>
      <c r="N22" s="246">
        <f>SUM(N23:N26)</f>
        <v>0</v>
      </c>
      <c r="O22" s="246"/>
      <c r="P22" s="246">
        <f>SUM(P23:P26)</f>
        <v>5</v>
      </c>
      <c r="Q22" s="240">
        <f>SUM(Q23:Q26)</f>
        <v>0</v>
      </c>
      <c r="R22" s="245">
        <f>SUM(R23:R26)</f>
        <v>10</v>
      </c>
      <c r="S22" s="246">
        <f>SUM(S23:S26)</f>
        <v>0</v>
      </c>
      <c r="T22" s="246"/>
      <c r="U22" s="246">
        <f>SUM(U23:U26)</f>
        <v>4</v>
      </c>
      <c r="V22" s="240">
        <f>SUM(V23:V26)</f>
        <v>0</v>
      </c>
      <c r="W22" s="245">
        <f>SUM(W23:W26)</f>
        <v>20</v>
      </c>
      <c r="X22" s="246">
        <f>SUM(X23:X26)</f>
        <v>0</v>
      </c>
      <c r="Y22" s="246"/>
      <c r="Z22" s="246">
        <f>SUM(Z23:Z26)</f>
        <v>4</v>
      </c>
      <c r="AA22" s="240">
        <f>SUM(AA23:AA26)</f>
        <v>0</v>
      </c>
      <c r="AB22" s="245">
        <f>SUM(AB23:AB26)</f>
        <v>0</v>
      </c>
      <c r="AC22" s="246">
        <f>SUM(AC23:AC26)</f>
        <v>0</v>
      </c>
      <c r="AD22" s="246"/>
      <c r="AE22" s="246">
        <f>SUM(AE23:AE26)</f>
        <v>0</v>
      </c>
      <c r="AF22" s="240">
        <f>SUM(AF23:AF26)</f>
        <v>0</v>
      </c>
      <c r="AG22" s="245">
        <f>SUM(AG23:AG26)</f>
        <v>0</v>
      </c>
      <c r="AH22" s="246">
        <f>SUM(AH23:AH26)</f>
        <v>0</v>
      </c>
      <c r="AI22" s="246"/>
      <c r="AJ22" s="246">
        <f>SUM(AJ23:AJ26)</f>
        <v>0</v>
      </c>
      <c r="AK22" s="240">
        <f>SUM(AK23:AK26)</f>
        <v>0</v>
      </c>
      <c r="AL22" s="245">
        <f>SUM(AL23:AL26)</f>
        <v>0</v>
      </c>
      <c r="AM22" s="246">
        <f>SUM(AM23:AM26)</f>
        <v>0</v>
      </c>
      <c r="AN22" s="246"/>
      <c r="AO22" s="246">
        <f>SUM(AO23:AO26)</f>
        <v>0</v>
      </c>
      <c r="AP22" s="281" t="s">
        <v>2</v>
      </c>
      <c r="AQ22" s="282" t="s">
        <v>2</v>
      </c>
      <c r="AR22" s="281" t="s">
        <v>2</v>
      </c>
      <c r="AS22" s="283" t="s">
        <v>2</v>
      </c>
      <c r="AT22"/>
      <c r="AU22"/>
    </row>
    <row r="23" spans="1:47" s="6" customFormat="1" ht="13.5" customHeight="1" x14ac:dyDescent="0.2">
      <c r="A23" s="271" t="s">
        <v>61</v>
      </c>
      <c r="B23" s="251" t="s">
        <v>62</v>
      </c>
      <c r="C23" s="252" t="s">
        <v>63</v>
      </c>
      <c r="D23" s="276" t="s">
        <v>64</v>
      </c>
      <c r="E23" s="106">
        <f t="shared" ref="E23" si="4">SUM(G23:I23,L23:N23,Q23:S23,V23:X23,AA23:AC23,AF23:AH23,AK23:AM23)</f>
        <v>15</v>
      </c>
      <c r="F23" s="280">
        <f t="shared" ref="F23" si="5">SUM(K23,P23,U23,Z23,AE23,AJ23,AO23)</f>
        <v>6</v>
      </c>
      <c r="G23" s="108">
        <v>10</v>
      </c>
      <c r="H23" s="108">
        <v>5</v>
      </c>
      <c r="I23" s="108">
        <v>0</v>
      </c>
      <c r="J23" s="108" t="s">
        <v>26</v>
      </c>
      <c r="K23" s="280">
        <v>6</v>
      </c>
      <c r="L23" s="108" t="s">
        <v>2</v>
      </c>
      <c r="M23" s="108" t="s">
        <v>2</v>
      </c>
      <c r="N23" s="108" t="s">
        <v>2</v>
      </c>
      <c r="O23" s="108" t="s">
        <v>2</v>
      </c>
      <c r="P23" s="280" t="s">
        <v>2</v>
      </c>
      <c r="Q23" s="108" t="s">
        <v>2</v>
      </c>
      <c r="R23" s="108" t="s">
        <v>2</v>
      </c>
      <c r="S23" s="108" t="s">
        <v>2</v>
      </c>
      <c r="T23" s="108" t="s">
        <v>2</v>
      </c>
      <c r="U23" s="280" t="s">
        <v>2</v>
      </c>
      <c r="V23" s="108" t="s">
        <v>2</v>
      </c>
      <c r="W23" s="108" t="s">
        <v>2</v>
      </c>
      <c r="X23" s="108" t="s">
        <v>2</v>
      </c>
      <c r="Y23" s="108" t="s">
        <v>2</v>
      </c>
      <c r="Z23" s="280" t="s">
        <v>2</v>
      </c>
      <c r="AA23" s="108" t="s">
        <v>2</v>
      </c>
      <c r="AB23" s="108" t="s">
        <v>2</v>
      </c>
      <c r="AC23" s="108" t="s">
        <v>2</v>
      </c>
      <c r="AD23" s="108" t="s">
        <v>2</v>
      </c>
      <c r="AE23" s="280" t="s">
        <v>2</v>
      </c>
      <c r="AF23" s="108" t="s">
        <v>2</v>
      </c>
      <c r="AG23" s="108" t="s">
        <v>2</v>
      </c>
      <c r="AH23" s="108" t="s">
        <v>2</v>
      </c>
      <c r="AI23" s="108" t="s">
        <v>2</v>
      </c>
      <c r="AJ23" s="280" t="s">
        <v>2</v>
      </c>
      <c r="AK23" s="108" t="s">
        <v>2</v>
      </c>
      <c r="AL23" s="108" t="s">
        <v>2</v>
      </c>
      <c r="AM23" s="108" t="s">
        <v>2</v>
      </c>
      <c r="AN23" s="108" t="s">
        <v>2</v>
      </c>
      <c r="AO23" s="280" t="s">
        <v>2</v>
      </c>
      <c r="AP23" s="268" t="s">
        <v>2</v>
      </c>
      <c r="AQ23" s="269" t="s">
        <v>2</v>
      </c>
      <c r="AR23" s="268" t="s">
        <v>2</v>
      </c>
      <c r="AS23" s="284" t="s">
        <v>2</v>
      </c>
      <c r="AT23"/>
      <c r="AU23"/>
    </row>
    <row r="24" spans="1:47" ht="13.5" customHeight="1" x14ac:dyDescent="0.2">
      <c r="A24" s="271" t="s">
        <v>65</v>
      </c>
      <c r="B24" s="251" t="s">
        <v>66</v>
      </c>
      <c r="C24" s="279" t="s">
        <v>67</v>
      </c>
      <c r="D24" s="279" t="s">
        <v>68</v>
      </c>
      <c r="E24" s="111">
        <f>SUM(G24:I24,L24:N24,Q24:S24,V24:X24,AA24:AC24,AF24:AH24,AK24:AM24)</f>
        <v>20</v>
      </c>
      <c r="F24" s="254">
        <f>SUM(K24,P24,U24,Z24,AE24,AJ24,AO24)</f>
        <v>4</v>
      </c>
      <c r="G24" s="108"/>
      <c r="H24" s="108"/>
      <c r="I24" s="262"/>
      <c r="J24" s="263"/>
      <c r="K24" s="264"/>
      <c r="L24" s="108" t="s">
        <v>2</v>
      </c>
      <c r="M24" s="108" t="s">
        <v>2</v>
      </c>
      <c r="N24" s="262" t="s">
        <v>2</v>
      </c>
      <c r="O24" s="263" t="s">
        <v>2</v>
      </c>
      <c r="P24" s="273" t="s">
        <v>2</v>
      </c>
      <c r="Q24" s="108"/>
      <c r="R24" s="108"/>
      <c r="S24" s="108"/>
      <c r="T24" s="108"/>
      <c r="U24" s="280"/>
      <c r="V24" s="108">
        <v>0</v>
      </c>
      <c r="W24" s="108">
        <v>20</v>
      </c>
      <c r="X24" s="108">
        <v>0</v>
      </c>
      <c r="Y24" s="108" t="s">
        <v>26</v>
      </c>
      <c r="Z24" s="280">
        <v>4</v>
      </c>
      <c r="AA24" s="108" t="s">
        <v>2</v>
      </c>
      <c r="AB24" s="108" t="s">
        <v>2</v>
      </c>
      <c r="AC24" s="262" t="s">
        <v>2</v>
      </c>
      <c r="AD24" s="263" t="s">
        <v>2</v>
      </c>
      <c r="AE24" s="267" t="s">
        <v>2</v>
      </c>
      <c r="AF24" s="108" t="s">
        <v>2</v>
      </c>
      <c r="AG24" s="108" t="s">
        <v>2</v>
      </c>
      <c r="AH24" s="262" t="s">
        <v>2</v>
      </c>
      <c r="AI24" s="263" t="s">
        <v>2</v>
      </c>
      <c r="AJ24" s="264" t="s">
        <v>2</v>
      </c>
      <c r="AK24" s="108" t="s">
        <v>2</v>
      </c>
      <c r="AL24" s="108" t="s">
        <v>2</v>
      </c>
      <c r="AM24" s="262" t="s">
        <v>2</v>
      </c>
      <c r="AN24" s="263" t="s">
        <v>2</v>
      </c>
      <c r="AO24" s="264" t="s">
        <v>2</v>
      </c>
      <c r="AP24" s="268" t="s">
        <v>2</v>
      </c>
      <c r="AQ24" s="269" t="s">
        <v>2</v>
      </c>
      <c r="AR24" s="268" t="s">
        <v>2</v>
      </c>
      <c r="AS24" s="284" t="s">
        <v>2</v>
      </c>
      <c r="AU24"/>
    </row>
    <row r="25" spans="1:47" ht="13.5" customHeight="1" x14ac:dyDescent="0.2">
      <c r="A25" s="271" t="s">
        <v>69</v>
      </c>
      <c r="B25" s="251" t="s">
        <v>70</v>
      </c>
      <c r="C25" s="279" t="s">
        <v>71</v>
      </c>
      <c r="D25" s="279" t="s">
        <v>72</v>
      </c>
      <c r="E25" s="106">
        <f t="shared" ref="E25:E26" si="6">SUM(G25:I25,L25:N25,Q25:S25,V25:X25,AA25:AC25,AF25:AH25,AK25:AM25)</f>
        <v>15</v>
      </c>
      <c r="F25" s="280">
        <f t="shared" ref="F25:F26" si="7">SUM(K25,P25,U25,Z25,AE25,AJ25,AO25)</f>
        <v>5</v>
      </c>
      <c r="G25" s="108" t="s">
        <v>2</v>
      </c>
      <c r="H25" s="108" t="s">
        <v>2</v>
      </c>
      <c r="I25" s="108" t="s">
        <v>2</v>
      </c>
      <c r="J25" s="108" t="s">
        <v>2</v>
      </c>
      <c r="K25" s="280" t="s">
        <v>2</v>
      </c>
      <c r="L25" s="108">
        <v>10</v>
      </c>
      <c r="M25" s="108">
        <v>5</v>
      </c>
      <c r="N25" s="108">
        <v>0</v>
      </c>
      <c r="O25" s="108" t="s">
        <v>26</v>
      </c>
      <c r="P25" s="280">
        <v>5</v>
      </c>
      <c r="Q25" s="108" t="s">
        <v>2</v>
      </c>
      <c r="R25" s="108" t="s">
        <v>2</v>
      </c>
      <c r="S25" s="108" t="s">
        <v>2</v>
      </c>
      <c r="T25" s="108" t="s">
        <v>2</v>
      </c>
      <c r="U25" s="280" t="s">
        <v>2</v>
      </c>
      <c r="V25" s="108" t="s">
        <v>2</v>
      </c>
      <c r="W25" s="108" t="s">
        <v>2</v>
      </c>
      <c r="X25" s="108" t="s">
        <v>2</v>
      </c>
      <c r="Y25" s="108" t="s">
        <v>2</v>
      </c>
      <c r="Z25" s="280" t="s">
        <v>2</v>
      </c>
      <c r="AA25" s="108" t="s">
        <v>2</v>
      </c>
      <c r="AB25" s="108" t="s">
        <v>2</v>
      </c>
      <c r="AC25" s="108" t="s">
        <v>2</v>
      </c>
      <c r="AD25" s="108" t="s">
        <v>2</v>
      </c>
      <c r="AE25" s="280" t="s">
        <v>2</v>
      </c>
      <c r="AF25" s="108" t="s">
        <v>2</v>
      </c>
      <c r="AG25" s="108" t="s">
        <v>2</v>
      </c>
      <c r="AH25" s="108" t="s">
        <v>2</v>
      </c>
      <c r="AI25" s="108" t="s">
        <v>2</v>
      </c>
      <c r="AJ25" s="280" t="s">
        <v>2</v>
      </c>
      <c r="AK25" s="108" t="s">
        <v>2</v>
      </c>
      <c r="AL25" s="108" t="s">
        <v>2</v>
      </c>
      <c r="AM25" s="108" t="s">
        <v>2</v>
      </c>
      <c r="AN25" s="108" t="s">
        <v>2</v>
      </c>
      <c r="AO25" s="280" t="s">
        <v>2</v>
      </c>
      <c r="AP25" s="268" t="s">
        <v>2</v>
      </c>
      <c r="AQ25" s="269" t="s">
        <v>2</v>
      </c>
      <c r="AR25" s="268" t="s">
        <v>2</v>
      </c>
      <c r="AS25" s="284" t="s">
        <v>2</v>
      </c>
      <c r="AT25"/>
      <c r="AU25"/>
    </row>
    <row r="26" spans="1:47" s="6" customFormat="1" ht="13.5" customHeight="1" x14ac:dyDescent="0.2">
      <c r="A26" s="285" t="s">
        <v>73</v>
      </c>
      <c r="B26" s="251" t="s">
        <v>74</v>
      </c>
      <c r="C26" s="279" t="s">
        <v>75</v>
      </c>
      <c r="D26" s="279" t="s">
        <v>72</v>
      </c>
      <c r="E26" s="111">
        <f t="shared" si="6"/>
        <v>10</v>
      </c>
      <c r="F26" s="254">
        <f t="shared" si="7"/>
        <v>4</v>
      </c>
      <c r="G26" s="108" t="s">
        <v>2</v>
      </c>
      <c r="H26" s="108" t="s">
        <v>2</v>
      </c>
      <c r="I26" s="262" t="s">
        <v>2</v>
      </c>
      <c r="J26" s="263" t="s">
        <v>2</v>
      </c>
      <c r="K26" s="264" t="s">
        <v>2</v>
      </c>
      <c r="L26" s="108" t="s">
        <v>2</v>
      </c>
      <c r="M26" s="108" t="s">
        <v>2</v>
      </c>
      <c r="N26" s="262" t="s">
        <v>2</v>
      </c>
      <c r="O26" s="263" t="s">
        <v>2</v>
      </c>
      <c r="P26" s="264" t="s">
        <v>2</v>
      </c>
      <c r="Q26" s="262">
        <v>0</v>
      </c>
      <c r="R26" s="266">
        <v>10</v>
      </c>
      <c r="S26" s="262">
        <v>0</v>
      </c>
      <c r="T26" s="263" t="s">
        <v>26</v>
      </c>
      <c r="U26" s="264">
        <v>4</v>
      </c>
      <c r="V26" s="108" t="s">
        <v>2</v>
      </c>
      <c r="W26" s="108" t="s">
        <v>2</v>
      </c>
      <c r="X26" s="262" t="s">
        <v>2</v>
      </c>
      <c r="Y26" s="263" t="s">
        <v>2</v>
      </c>
      <c r="Z26" s="264" t="s">
        <v>2</v>
      </c>
      <c r="AA26" s="108" t="s">
        <v>2</v>
      </c>
      <c r="AB26" s="108" t="s">
        <v>2</v>
      </c>
      <c r="AC26" s="262" t="s">
        <v>2</v>
      </c>
      <c r="AD26" s="263" t="s">
        <v>2</v>
      </c>
      <c r="AE26" s="267" t="s">
        <v>2</v>
      </c>
      <c r="AF26" s="108" t="s">
        <v>2</v>
      </c>
      <c r="AG26" s="108" t="s">
        <v>2</v>
      </c>
      <c r="AH26" s="262" t="s">
        <v>2</v>
      </c>
      <c r="AI26" s="263" t="s">
        <v>2</v>
      </c>
      <c r="AJ26" s="264" t="s">
        <v>2</v>
      </c>
      <c r="AK26" s="108" t="s">
        <v>2</v>
      </c>
      <c r="AL26" s="108" t="s">
        <v>2</v>
      </c>
      <c r="AM26" s="262" t="s">
        <v>2</v>
      </c>
      <c r="AN26" s="263" t="s">
        <v>2</v>
      </c>
      <c r="AO26" s="264" t="s">
        <v>2</v>
      </c>
      <c r="AP26" s="286" t="str">
        <f>A25</f>
        <v>15.</v>
      </c>
      <c r="AQ26" s="286" t="str">
        <f>B25</f>
        <v>NBXTF1HBLF</v>
      </c>
      <c r="AR26" s="286"/>
      <c r="AS26" s="284"/>
      <c r="AT26"/>
      <c r="AU26"/>
    </row>
    <row r="27" spans="1:47" x14ac:dyDescent="0.2">
      <c r="A27" s="240" t="s">
        <v>2</v>
      </c>
      <c r="B27" s="319" t="s">
        <v>76</v>
      </c>
      <c r="C27" s="319"/>
      <c r="D27" s="241"/>
      <c r="E27" s="242">
        <f>SUM(E28:E49)</f>
        <v>455</v>
      </c>
      <c r="F27" s="243">
        <f>SUM(F28:F49)</f>
        <v>127</v>
      </c>
      <c r="G27" s="240">
        <f>SUM(G28:G49)</f>
        <v>5</v>
      </c>
      <c r="H27" s="245">
        <f>SUM(H28:H49)</f>
        <v>0</v>
      </c>
      <c r="I27" s="246">
        <f>SUM(I28:I49)</f>
        <v>15</v>
      </c>
      <c r="J27" s="246"/>
      <c r="K27" s="246">
        <f>SUM(K28:K49)</f>
        <v>6</v>
      </c>
      <c r="L27" s="240">
        <f>SUM(L28:L49)</f>
        <v>20</v>
      </c>
      <c r="M27" s="245">
        <f>SUM(M28:M49)</f>
        <v>0</v>
      </c>
      <c r="N27" s="246">
        <f>SUM(N28:N49)</f>
        <v>25</v>
      </c>
      <c r="O27" s="246"/>
      <c r="P27" s="246">
        <f>SUM(P28:P49)</f>
        <v>11</v>
      </c>
      <c r="Q27" s="240">
        <f>SUM(Q28:Q49)</f>
        <v>55</v>
      </c>
      <c r="R27" s="245">
        <f>SUM(R28:R49)</f>
        <v>0</v>
      </c>
      <c r="S27" s="246">
        <f>SUM(S28:S49)</f>
        <v>50</v>
      </c>
      <c r="T27" s="246"/>
      <c r="U27" s="246">
        <f>SUM(U28:U49)</f>
        <v>22</v>
      </c>
      <c r="V27" s="240">
        <f>SUM(V28:V49)</f>
        <v>50</v>
      </c>
      <c r="W27" s="245">
        <f>SUM(W28:W49)</f>
        <v>5</v>
      </c>
      <c r="X27" s="246">
        <f>SUM(X28:X49)</f>
        <v>35</v>
      </c>
      <c r="Y27" s="246"/>
      <c r="Z27" s="246">
        <f>SUM(Z28:Z49)</f>
        <v>23</v>
      </c>
      <c r="AA27" s="240">
        <f>SUM(AA28:AA49)</f>
        <v>50</v>
      </c>
      <c r="AB27" s="245">
        <f>SUM(AB28:AB49)</f>
        <v>0</v>
      </c>
      <c r="AC27" s="246">
        <f>SUM(AC28:AC49)</f>
        <v>55</v>
      </c>
      <c r="AD27" s="246"/>
      <c r="AE27" s="246">
        <f>SUM(AE28:AE49)</f>
        <v>27</v>
      </c>
      <c r="AF27" s="240">
        <f>SUM(AF28:AF49)</f>
        <v>30</v>
      </c>
      <c r="AG27" s="245">
        <f>SUM(AG28:AG49)</f>
        <v>0</v>
      </c>
      <c r="AH27" s="246">
        <f>SUM(AH28:AH49)</f>
        <v>40</v>
      </c>
      <c r="AI27" s="246"/>
      <c r="AJ27" s="246">
        <f>SUM(AJ28:AJ49)</f>
        <v>18</v>
      </c>
      <c r="AK27" s="240">
        <f>SUM(AK28:AK49)</f>
        <v>10</v>
      </c>
      <c r="AL27" s="245">
        <f>SUM(AL28:AL49)</f>
        <v>0</v>
      </c>
      <c r="AM27" s="246">
        <f>SUM(AM28:AM49)</f>
        <v>10</v>
      </c>
      <c r="AN27" s="246"/>
      <c r="AO27" s="246">
        <f>SUM(AO28:AO49)</f>
        <v>20</v>
      </c>
      <c r="AP27" s="240" t="s">
        <v>2</v>
      </c>
      <c r="AQ27" s="287" t="s">
        <v>2</v>
      </c>
      <c r="AR27" s="240"/>
      <c r="AS27" s="288" t="s">
        <v>2</v>
      </c>
      <c r="AT27"/>
      <c r="AU27"/>
    </row>
    <row r="28" spans="1:47" ht="13.5" customHeight="1" x14ac:dyDescent="0.2">
      <c r="A28" s="271" t="s">
        <v>77</v>
      </c>
      <c r="B28" s="251" t="s">
        <v>78</v>
      </c>
      <c r="C28" s="252" t="s">
        <v>79</v>
      </c>
      <c r="D28" s="272" t="s">
        <v>80</v>
      </c>
      <c r="E28" s="106">
        <f t="shared" ref="E28:E49" si="8">SUM(G28:I28,L28:N28,Q28:S28,V28:X28,AA28:AC28,AF28:AH28,AK28:AM28)</f>
        <v>20</v>
      </c>
      <c r="F28" s="280">
        <f t="shared" ref="F28:F49" si="9">SUM(K28,P28,U28,Z28,AE28,AJ28,AO28)</f>
        <v>6</v>
      </c>
      <c r="G28" s="108">
        <v>5</v>
      </c>
      <c r="H28" s="108">
        <v>0</v>
      </c>
      <c r="I28" s="262">
        <v>15</v>
      </c>
      <c r="J28" s="263" t="s">
        <v>26</v>
      </c>
      <c r="K28" s="264">
        <v>6</v>
      </c>
      <c r="L28" s="108" t="s">
        <v>2</v>
      </c>
      <c r="M28" s="108" t="s">
        <v>2</v>
      </c>
      <c r="N28" s="262" t="s">
        <v>2</v>
      </c>
      <c r="O28" s="263" t="s">
        <v>2</v>
      </c>
      <c r="P28" s="264" t="s">
        <v>2</v>
      </c>
      <c r="Q28" s="262" t="s">
        <v>2</v>
      </c>
      <c r="R28" s="266" t="s">
        <v>2</v>
      </c>
      <c r="S28" s="262" t="s">
        <v>2</v>
      </c>
      <c r="T28" s="263" t="s">
        <v>2</v>
      </c>
      <c r="U28" s="264" t="s">
        <v>2</v>
      </c>
      <c r="V28" s="108" t="s">
        <v>2</v>
      </c>
      <c r="W28" s="108" t="s">
        <v>2</v>
      </c>
      <c r="X28" s="262" t="s">
        <v>2</v>
      </c>
      <c r="Y28" s="263" t="s">
        <v>2</v>
      </c>
      <c r="Z28" s="264" t="s">
        <v>2</v>
      </c>
      <c r="AA28" s="108" t="s">
        <v>2</v>
      </c>
      <c r="AB28" s="108" t="s">
        <v>2</v>
      </c>
      <c r="AC28" s="262" t="s">
        <v>2</v>
      </c>
      <c r="AD28" s="263" t="s">
        <v>2</v>
      </c>
      <c r="AE28" s="264" t="s">
        <v>2</v>
      </c>
      <c r="AF28" s="262" t="s">
        <v>2</v>
      </c>
      <c r="AG28" s="266" t="s">
        <v>2</v>
      </c>
      <c r="AH28" s="262" t="s">
        <v>2</v>
      </c>
      <c r="AI28" s="263" t="s">
        <v>2</v>
      </c>
      <c r="AJ28" s="264" t="s">
        <v>2</v>
      </c>
      <c r="AK28" s="108" t="s">
        <v>2</v>
      </c>
      <c r="AL28" s="108" t="s">
        <v>2</v>
      </c>
      <c r="AM28" s="262" t="s">
        <v>2</v>
      </c>
      <c r="AN28" s="263" t="s">
        <v>2</v>
      </c>
      <c r="AO28" s="264" t="s">
        <v>2</v>
      </c>
      <c r="AP28" s="289" t="s">
        <v>2</v>
      </c>
      <c r="AQ28" s="290" t="s">
        <v>2</v>
      </c>
      <c r="AR28" s="289"/>
      <c r="AS28" s="291" t="s">
        <v>2</v>
      </c>
      <c r="AT28"/>
      <c r="AU28"/>
    </row>
    <row r="29" spans="1:47" ht="13.5" customHeight="1" x14ac:dyDescent="0.2">
      <c r="A29" s="271" t="s">
        <v>81</v>
      </c>
      <c r="B29" s="251" t="s">
        <v>82</v>
      </c>
      <c r="C29" s="252" t="s">
        <v>83</v>
      </c>
      <c r="D29" s="252" t="s">
        <v>218</v>
      </c>
      <c r="E29" s="292">
        <f t="shared" si="8"/>
        <v>25</v>
      </c>
      <c r="F29" s="280">
        <f t="shared" si="9"/>
        <v>6</v>
      </c>
      <c r="G29" s="108" t="s">
        <v>2</v>
      </c>
      <c r="H29" s="108" t="s">
        <v>2</v>
      </c>
      <c r="I29" s="108" t="s">
        <v>2</v>
      </c>
      <c r="J29" s="108" t="s">
        <v>2</v>
      </c>
      <c r="K29" s="264" t="s">
        <v>2</v>
      </c>
      <c r="L29" s="108">
        <v>10</v>
      </c>
      <c r="M29" s="108">
        <v>0</v>
      </c>
      <c r="N29" s="108">
        <v>15</v>
      </c>
      <c r="O29" s="108" t="s">
        <v>30</v>
      </c>
      <c r="P29" s="264">
        <v>6</v>
      </c>
      <c r="Q29" s="108" t="s">
        <v>2</v>
      </c>
      <c r="R29" s="108" t="s">
        <v>2</v>
      </c>
      <c r="S29" s="108" t="s">
        <v>2</v>
      </c>
      <c r="T29" s="108" t="s">
        <v>2</v>
      </c>
      <c r="U29" s="264" t="s">
        <v>2</v>
      </c>
      <c r="V29" s="108" t="s">
        <v>2</v>
      </c>
      <c r="W29" s="108" t="s">
        <v>2</v>
      </c>
      <c r="X29" s="108" t="s">
        <v>2</v>
      </c>
      <c r="Y29" s="108" t="s">
        <v>2</v>
      </c>
      <c r="Z29" s="264" t="s">
        <v>2</v>
      </c>
      <c r="AA29" s="108" t="s">
        <v>2</v>
      </c>
      <c r="AB29" s="108" t="s">
        <v>2</v>
      </c>
      <c r="AC29" s="108" t="s">
        <v>2</v>
      </c>
      <c r="AD29" s="108" t="s">
        <v>2</v>
      </c>
      <c r="AE29" s="264" t="s">
        <v>2</v>
      </c>
      <c r="AF29" s="108" t="s">
        <v>2</v>
      </c>
      <c r="AG29" s="108" t="s">
        <v>2</v>
      </c>
      <c r="AH29" s="108" t="s">
        <v>2</v>
      </c>
      <c r="AI29" s="108" t="s">
        <v>2</v>
      </c>
      <c r="AJ29" s="264" t="s">
        <v>2</v>
      </c>
      <c r="AK29" s="108" t="s">
        <v>2</v>
      </c>
      <c r="AL29" s="108" t="s">
        <v>2</v>
      </c>
      <c r="AM29" s="108" t="s">
        <v>2</v>
      </c>
      <c r="AN29" s="108" t="s">
        <v>2</v>
      </c>
      <c r="AO29" s="264" t="s">
        <v>2</v>
      </c>
      <c r="AP29" s="268" t="str">
        <f>A28</f>
        <v>17.</v>
      </c>
      <c r="AQ29" s="268" t="str">
        <f>B28</f>
        <v>NSXPP1HBLF</v>
      </c>
      <c r="AR29" s="268"/>
      <c r="AS29" s="270"/>
      <c r="AT29"/>
      <c r="AU29"/>
    </row>
    <row r="30" spans="1:47" ht="13.5" customHeight="1" x14ac:dyDescent="0.2">
      <c r="A30" s="271" t="s">
        <v>84</v>
      </c>
      <c r="B30" s="251" t="s">
        <v>85</v>
      </c>
      <c r="C30" s="252" t="s">
        <v>86</v>
      </c>
      <c r="D30" s="252" t="s">
        <v>219</v>
      </c>
      <c r="E30" s="292">
        <f>SUM(G30:I30,L30:N30,Q30:S30,V30:X30,AA30:AC30,AF30:AH30,AK30:AM30)</f>
        <v>20</v>
      </c>
      <c r="F30" s="280">
        <f>SUM(K30,P30,U30,Z30,AE30,AJ30,AO30)</f>
        <v>5</v>
      </c>
      <c r="G30" s="108" t="s">
        <v>2</v>
      </c>
      <c r="H30" s="108" t="s">
        <v>2</v>
      </c>
      <c r="I30" s="108" t="s">
        <v>2</v>
      </c>
      <c r="J30" s="108" t="s">
        <v>2</v>
      </c>
      <c r="K30" s="264" t="s">
        <v>2</v>
      </c>
      <c r="L30" s="108">
        <v>10</v>
      </c>
      <c r="M30" s="108">
        <v>0</v>
      </c>
      <c r="N30" s="108">
        <v>10</v>
      </c>
      <c r="O30" s="108" t="s">
        <v>26</v>
      </c>
      <c r="P30" s="264">
        <v>5</v>
      </c>
      <c r="Q30" s="108" t="s">
        <v>2</v>
      </c>
      <c r="R30" s="108" t="s">
        <v>2</v>
      </c>
      <c r="S30" s="108" t="s">
        <v>2</v>
      </c>
      <c r="T30" s="108" t="s">
        <v>2</v>
      </c>
      <c r="U30" s="264" t="s">
        <v>2</v>
      </c>
      <c r="V30" s="108" t="s">
        <v>2</v>
      </c>
      <c r="W30" s="108" t="s">
        <v>2</v>
      </c>
      <c r="X30" s="108" t="s">
        <v>2</v>
      </c>
      <c r="Y30" s="108" t="s">
        <v>2</v>
      </c>
      <c r="Z30" s="264" t="s">
        <v>2</v>
      </c>
      <c r="AA30" s="108" t="s">
        <v>2</v>
      </c>
      <c r="AB30" s="108" t="s">
        <v>2</v>
      </c>
      <c r="AC30" s="108" t="s">
        <v>2</v>
      </c>
      <c r="AD30" s="108" t="s">
        <v>2</v>
      </c>
      <c r="AE30" s="264" t="s">
        <v>2</v>
      </c>
      <c r="AF30" s="108" t="s">
        <v>2</v>
      </c>
      <c r="AG30" s="108" t="s">
        <v>2</v>
      </c>
      <c r="AH30" s="108" t="s">
        <v>2</v>
      </c>
      <c r="AI30" s="108" t="s">
        <v>2</v>
      </c>
      <c r="AJ30" s="264" t="s">
        <v>2</v>
      </c>
      <c r="AK30" s="108" t="s">
        <v>2</v>
      </c>
      <c r="AL30" s="108" t="s">
        <v>2</v>
      </c>
      <c r="AM30" s="108" t="s">
        <v>2</v>
      </c>
      <c r="AN30" s="108" t="s">
        <v>2</v>
      </c>
      <c r="AO30" s="264" t="s">
        <v>2</v>
      </c>
      <c r="AP30" s="268" t="str">
        <f>A28</f>
        <v>17.</v>
      </c>
      <c r="AQ30" s="268" t="str">
        <f>B28</f>
        <v>NSXPP1HBLF</v>
      </c>
      <c r="AR30" s="268"/>
      <c r="AS30" s="270"/>
      <c r="AT30"/>
      <c r="AU30"/>
    </row>
    <row r="31" spans="1:47" ht="13.5" customHeight="1" x14ac:dyDescent="0.2">
      <c r="A31" s="271" t="s">
        <v>87</v>
      </c>
      <c r="B31" s="251" t="s">
        <v>88</v>
      </c>
      <c r="C31" s="252" t="s">
        <v>89</v>
      </c>
      <c r="D31" s="279" t="s">
        <v>33</v>
      </c>
      <c r="E31" s="106">
        <f t="shared" ref="E31" si="10">SUM(G31:I31,L31:N31,Q31:S31,V31:X31,AA31:AC31,AF31:AH31,AK31:AM31)</f>
        <v>20</v>
      </c>
      <c r="F31" s="280">
        <f t="shared" ref="F31" si="11">SUM(K31,P31,U31,Z31,AE31,AJ31,AO31)</f>
        <v>5</v>
      </c>
      <c r="G31" s="108"/>
      <c r="H31" s="108"/>
      <c r="I31" s="262"/>
      <c r="J31" s="263"/>
      <c r="K31" s="264"/>
      <c r="L31" s="108"/>
      <c r="M31" s="108"/>
      <c r="N31" s="262"/>
      <c r="O31" s="263"/>
      <c r="P31" s="293"/>
      <c r="Q31" s="108">
        <v>10</v>
      </c>
      <c r="R31" s="108">
        <v>0</v>
      </c>
      <c r="S31" s="262">
        <v>10</v>
      </c>
      <c r="T31" s="263" t="s">
        <v>26</v>
      </c>
      <c r="U31" s="293">
        <v>5</v>
      </c>
      <c r="V31" s="108"/>
      <c r="W31" s="108"/>
      <c r="X31" s="262"/>
      <c r="Y31" s="263"/>
      <c r="Z31" s="264"/>
      <c r="AA31" s="108"/>
      <c r="AB31" s="108"/>
      <c r="AC31" s="262"/>
      <c r="AD31" s="263"/>
      <c r="AE31" s="264"/>
      <c r="AF31" s="108"/>
      <c r="AG31" s="108"/>
      <c r="AH31" s="262"/>
      <c r="AI31" s="263"/>
      <c r="AJ31" s="264"/>
      <c r="AK31" s="108"/>
      <c r="AL31" s="108"/>
      <c r="AM31" s="262"/>
      <c r="AN31" s="263"/>
      <c r="AO31" s="264"/>
      <c r="AP31" s="262" t="str">
        <f>A12</f>
        <v>3.</v>
      </c>
      <c r="AQ31" s="262" t="str">
        <f>B12</f>
        <v>NKXEAIHBLF</v>
      </c>
      <c r="AR31" s="262"/>
      <c r="AS31" s="270"/>
      <c r="AT31"/>
      <c r="AU31"/>
    </row>
    <row r="32" spans="1:47" ht="13.5" customHeight="1" x14ac:dyDescent="0.2">
      <c r="A32" s="271" t="s">
        <v>90</v>
      </c>
      <c r="B32" s="251" t="s">
        <v>91</v>
      </c>
      <c r="C32" s="252" t="s">
        <v>92</v>
      </c>
      <c r="D32" s="252" t="s">
        <v>93</v>
      </c>
      <c r="E32" s="292">
        <f t="shared" si="8"/>
        <v>25</v>
      </c>
      <c r="F32" s="280">
        <f t="shared" si="9"/>
        <v>5</v>
      </c>
      <c r="G32" s="108" t="s">
        <v>2</v>
      </c>
      <c r="H32" s="108" t="s">
        <v>2</v>
      </c>
      <c r="I32" s="108" t="s">
        <v>2</v>
      </c>
      <c r="J32" s="108" t="s">
        <v>2</v>
      </c>
      <c r="K32" s="264" t="s">
        <v>2</v>
      </c>
      <c r="L32" s="108" t="s">
        <v>2</v>
      </c>
      <c r="M32" s="108" t="s">
        <v>2</v>
      </c>
      <c r="N32" s="108" t="s">
        <v>2</v>
      </c>
      <c r="O32" s="108" t="s">
        <v>2</v>
      </c>
      <c r="P32" s="264" t="s">
        <v>2</v>
      </c>
      <c r="Q32" s="108">
        <v>15</v>
      </c>
      <c r="R32" s="108">
        <v>0</v>
      </c>
      <c r="S32" s="108">
        <v>10</v>
      </c>
      <c r="T32" s="108" t="s">
        <v>30</v>
      </c>
      <c r="U32" s="264">
        <v>5</v>
      </c>
      <c r="V32" s="108" t="s">
        <v>2</v>
      </c>
      <c r="W32" s="108" t="s">
        <v>2</v>
      </c>
      <c r="X32" s="108" t="s">
        <v>2</v>
      </c>
      <c r="Y32" s="108" t="s">
        <v>2</v>
      </c>
      <c r="Z32" s="264" t="s">
        <v>2</v>
      </c>
      <c r="AA32" s="108" t="s">
        <v>2</v>
      </c>
      <c r="AB32" s="108" t="s">
        <v>2</v>
      </c>
      <c r="AC32" s="108" t="s">
        <v>2</v>
      </c>
      <c r="AD32" s="108" t="s">
        <v>2</v>
      </c>
      <c r="AE32" s="264" t="s">
        <v>2</v>
      </c>
      <c r="AF32" s="108" t="s">
        <v>2</v>
      </c>
      <c r="AG32" s="108" t="s">
        <v>2</v>
      </c>
      <c r="AH32" s="108" t="s">
        <v>2</v>
      </c>
      <c r="AI32" s="108" t="s">
        <v>2</v>
      </c>
      <c r="AJ32" s="264" t="s">
        <v>2</v>
      </c>
      <c r="AK32" s="108" t="s">
        <v>2</v>
      </c>
      <c r="AL32" s="108" t="s">
        <v>2</v>
      </c>
      <c r="AM32" s="108" t="s">
        <v>2</v>
      </c>
      <c r="AN32" s="108" t="s">
        <v>2</v>
      </c>
      <c r="AO32" s="264" t="s">
        <v>2</v>
      </c>
      <c r="AP32" s="268" t="str">
        <f>A29</f>
        <v>18.</v>
      </c>
      <c r="AQ32" s="268" t="str">
        <f>B29</f>
        <v>NSXSFAHBLF</v>
      </c>
      <c r="AR32" s="268"/>
      <c r="AS32" s="270"/>
      <c r="AT32"/>
      <c r="AU32"/>
    </row>
    <row r="33" spans="1:47" ht="13.5" customHeight="1" x14ac:dyDescent="0.2">
      <c r="A33" s="271" t="s">
        <v>94</v>
      </c>
      <c r="B33" s="251" t="s">
        <v>95</v>
      </c>
      <c r="C33" s="252" t="s">
        <v>96</v>
      </c>
      <c r="D33" s="252" t="s">
        <v>218</v>
      </c>
      <c r="E33" s="292">
        <f t="shared" si="8"/>
        <v>20</v>
      </c>
      <c r="F33" s="280">
        <f t="shared" si="9"/>
        <v>4</v>
      </c>
      <c r="G33" s="108" t="s">
        <v>2</v>
      </c>
      <c r="H33" s="108" t="s">
        <v>2</v>
      </c>
      <c r="I33" s="108" t="s">
        <v>2</v>
      </c>
      <c r="J33" s="108" t="s">
        <v>2</v>
      </c>
      <c r="K33" s="264" t="s">
        <v>2</v>
      </c>
      <c r="L33" s="108" t="s">
        <v>2</v>
      </c>
      <c r="M33" s="108" t="s">
        <v>2</v>
      </c>
      <c r="N33" s="108" t="s">
        <v>2</v>
      </c>
      <c r="O33" s="108" t="s">
        <v>2</v>
      </c>
      <c r="P33" s="264" t="s">
        <v>2</v>
      </c>
      <c r="Q33" s="108">
        <v>10</v>
      </c>
      <c r="R33" s="108">
        <v>0</v>
      </c>
      <c r="S33" s="108">
        <v>10</v>
      </c>
      <c r="T33" s="108" t="s">
        <v>26</v>
      </c>
      <c r="U33" s="264">
        <v>4</v>
      </c>
      <c r="V33" s="108" t="s">
        <v>2</v>
      </c>
      <c r="W33" s="108" t="s">
        <v>2</v>
      </c>
      <c r="X33" s="108" t="s">
        <v>2</v>
      </c>
      <c r="Y33" s="108" t="s">
        <v>2</v>
      </c>
      <c r="Z33" s="264" t="s">
        <v>2</v>
      </c>
      <c r="AA33" s="108" t="s">
        <v>2</v>
      </c>
      <c r="AB33" s="108" t="s">
        <v>2</v>
      </c>
      <c r="AC33" s="108" t="s">
        <v>2</v>
      </c>
      <c r="AD33" s="108" t="s">
        <v>2</v>
      </c>
      <c r="AE33" s="264" t="s">
        <v>2</v>
      </c>
      <c r="AF33" s="108" t="s">
        <v>2</v>
      </c>
      <c r="AG33" s="108" t="s">
        <v>2</v>
      </c>
      <c r="AH33" s="108" t="s">
        <v>2</v>
      </c>
      <c r="AI33" s="108" t="s">
        <v>2</v>
      </c>
      <c r="AJ33" s="264" t="s">
        <v>2</v>
      </c>
      <c r="AK33" s="108" t="s">
        <v>2</v>
      </c>
      <c r="AL33" s="108" t="s">
        <v>2</v>
      </c>
      <c r="AM33" s="108" t="s">
        <v>2</v>
      </c>
      <c r="AN33" s="108" t="s">
        <v>2</v>
      </c>
      <c r="AO33" s="264" t="s">
        <v>2</v>
      </c>
      <c r="AP33" s="268" t="str">
        <f>A29</f>
        <v>18.</v>
      </c>
      <c r="AQ33" s="268" t="str">
        <f>B29</f>
        <v>NSXSFAHBLF</v>
      </c>
      <c r="AR33" s="268"/>
      <c r="AS33" s="270"/>
      <c r="AT33"/>
      <c r="AU33"/>
    </row>
    <row r="34" spans="1:47" ht="13.5" customHeight="1" x14ac:dyDescent="0.2">
      <c r="A34" s="271" t="s">
        <v>97</v>
      </c>
      <c r="B34" s="251" t="s">
        <v>98</v>
      </c>
      <c r="C34" s="252" t="s">
        <v>99</v>
      </c>
      <c r="D34" s="279" t="s">
        <v>33</v>
      </c>
      <c r="E34" s="292">
        <f>SUM(G34:I34,L34:N34,Q34:S34,V34:X34,AA34:AC34,AF34:AH34,AK34:AM34)</f>
        <v>20</v>
      </c>
      <c r="F34" s="280">
        <f>SUM(K34,P34,U34,Z34,AE34,AJ34,AO34)</f>
        <v>4</v>
      </c>
      <c r="G34" s="108" t="s">
        <v>2</v>
      </c>
      <c r="H34" s="108" t="s">
        <v>2</v>
      </c>
      <c r="I34" s="108" t="s">
        <v>2</v>
      </c>
      <c r="J34" s="108" t="s">
        <v>2</v>
      </c>
      <c r="K34" s="264" t="s">
        <v>2</v>
      </c>
      <c r="L34" s="108" t="s">
        <v>2</v>
      </c>
      <c r="M34" s="108" t="s">
        <v>2</v>
      </c>
      <c r="N34" s="108" t="s">
        <v>2</v>
      </c>
      <c r="O34" s="108" t="s">
        <v>2</v>
      </c>
      <c r="P34" s="264" t="s">
        <v>2</v>
      </c>
      <c r="Q34" s="108">
        <v>10</v>
      </c>
      <c r="R34" s="108">
        <v>0</v>
      </c>
      <c r="S34" s="108">
        <v>10</v>
      </c>
      <c r="T34" s="108" t="s">
        <v>26</v>
      </c>
      <c r="U34" s="264">
        <v>4</v>
      </c>
      <c r="V34" s="108" t="s">
        <v>2</v>
      </c>
      <c r="W34" s="108" t="s">
        <v>2</v>
      </c>
      <c r="X34" s="108" t="s">
        <v>2</v>
      </c>
      <c r="Y34" s="108" t="s">
        <v>2</v>
      </c>
      <c r="Z34" s="264" t="s">
        <v>2</v>
      </c>
      <c r="AA34" s="108" t="s">
        <v>2</v>
      </c>
      <c r="AB34" s="108" t="s">
        <v>2</v>
      </c>
      <c r="AC34" s="108" t="s">
        <v>2</v>
      </c>
      <c r="AD34" s="108" t="s">
        <v>2</v>
      </c>
      <c r="AE34" s="264" t="s">
        <v>2</v>
      </c>
      <c r="AF34" s="108" t="s">
        <v>2</v>
      </c>
      <c r="AG34" s="108" t="s">
        <v>2</v>
      </c>
      <c r="AH34" s="108" t="s">
        <v>2</v>
      </c>
      <c r="AI34" s="108" t="s">
        <v>2</v>
      </c>
      <c r="AJ34" s="264" t="s">
        <v>2</v>
      </c>
      <c r="AK34" s="108" t="s">
        <v>2</v>
      </c>
      <c r="AL34" s="108" t="s">
        <v>2</v>
      </c>
      <c r="AM34" s="108" t="s">
        <v>2</v>
      </c>
      <c r="AN34" s="108" t="s">
        <v>2</v>
      </c>
      <c r="AO34" s="264" t="s">
        <v>2</v>
      </c>
      <c r="AP34" s="268" t="str">
        <f>A31</f>
        <v>20.</v>
      </c>
      <c r="AQ34" s="268" t="str">
        <f>B31</f>
        <v>NKXEL1HBLF</v>
      </c>
      <c r="AR34" s="268"/>
      <c r="AS34" s="270"/>
      <c r="AT34"/>
      <c r="AU34"/>
    </row>
    <row r="35" spans="1:47" ht="13.5" customHeight="1" x14ac:dyDescent="0.2">
      <c r="A35" s="271" t="s">
        <v>100</v>
      </c>
      <c r="B35" s="251" t="s">
        <v>101</v>
      </c>
      <c r="C35" s="252" t="s">
        <v>102</v>
      </c>
      <c r="D35" s="276" t="s">
        <v>103</v>
      </c>
      <c r="E35" s="106">
        <f>SUM(G35:I35,L35:N35,Q35:S35,V35:X35,AA35:AC35,AF35:AH35,AK35:AM35)</f>
        <v>20</v>
      </c>
      <c r="F35" s="280">
        <f>SUM(K35,P35,U35,Z35,AE35,AJ35,AO35)</f>
        <v>4</v>
      </c>
      <c r="G35" s="108" t="s">
        <v>2</v>
      </c>
      <c r="H35" s="108" t="s">
        <v>2</v>
      </c>
      <c r="I35" s="262" t="s">
        <v>2</v>
      </c>
      <c r="J35" s="263" t="s">
        <v>2</v>
      </c>
      <c r="K35" s="264" t="s">
        <v>2</v>
      </c>
      <c r="L35" s="108"/>
      <c r="M35" s="108"/>
      <c r="N35" s="108"/>
      <c r="O35" s="108"/>
      <c r="P35" s="264"/>
      <c r="Q35" s="111">
        <v>10</v>
      </c>
      <c r="R35" s="112">
        <v>0</v>
      </c>
      <c r="S35" s="109">
        <v>10</v>
      </c>
      <c r="T35" s="277" t="s">
        <v>30</v>
      </c>
      <c r="U35" s="264">
        <v>4</v>
      </c>
      <c r="V35" s="108" t="s">
        <v>2</v>
      </c>
      <c r="W35" s="108" t="s">
        <v>2</v>
      </c>
      <c r="X35" s="262" t="s">
        <v>2</v>
      </c>
      <c r="Y35" s="263" t="s">
        <v>2</v>
      </c>
      <c r="Z35" s="264" t="s">
        <v>2</v>
      </c>
      <c r="AA35" s="108" t="s">
        <v>2</v>
      </c>
      <c r="AB35" s="108" t="s">
        <v>2</v>
      </c>
      <c r="AC35" s="262" t="s">
        <v>2</v>
      </c>
      <c r="AD35" s="263" t="s">
        <v>2</v>
      </c>
      <c r="AE35" s="264" t="s">
        <v>2</v>
      </c>
      <c r="AF35" s="108" t="s">
        <v>2</v>
      </c>
      <c r="AG35" s="108" t="s">
        <v>2</v>
      </c>
      <c r="AH35" s="262" t="s">
        <v>2</v>
      </c>
      <c r="AI35" s="263" t="s">
        <v>2</v>
      </c>
      <c r="AJ35" s="264" t="s">
        <v>2</v>
      </c>
      <c r="AK35" s="108" t="s">
        <v>2</v>
      </c>
      <c r="AL35" s="108" t="s">
        <v>2</v>
      </c>
      <c r="AM35" s="262" t="s">
        <v>2</v>
      </c>
      <c r="AN35" s="263" t="s">
        <v>2</v>
      </c>
      <c r="AO35" s="264" t="s">
        <v>2</v>
      </c>
      <c r="AP35" s="294" t="str">
        <f>A11</f>
        <v>2.</v>
      </c>
      <c r="AQ35" s="294" t="str">
        <f>B11</f>
        <v>NMXIMAHBLF</v>
      </c>
      <c r="AR35" s="294"/>
      <c r="AS35" s="270"/>
      <c r="AT35"/>
      <c r="AU35"/>
    </row>
    <row r="36" spans="1:47" ht="13.5" customHeight="1" x14ac:dyDescent="0.2">
      <c r="A36" s="271" t="s">
        <v>104</v>
      </c>
      <c r="B36" s="251" t="s">
        <v>105</v>
      </c>
      <c r="C36" s="252" t="s">
        <v>106</v>
      </c>
      <c r="D36" s="252" t="s">
        <v>218</v>
      </c>
      <c r="E36" s="292">
        <f t="shared" si="8"/>
        <v>20</v>
      </c>
      <c r="F36" s="280">
        <f t="shared" si="9"/>
        <v>5</v>
      </c>
      <c r="G36" s="108" t="s">
        <v>2</v>
      </c>
      <c r="H36" s="108" t="s">
        <v>2</v>
      </c>
      <c r="I36" s="108" t="s">
        <v>2</v>
      </c>
      <c r="J36" s="108" t="s">
        <v>2</v>
      </c>
      <c r="K36" s="264" t="s">
        <v>2</v>
      </c>
      <c r="L36" s="108" t="s">
        <v>2</v>
      </c>
      <c r="M36" s="108" t="s">
        <v>2</v>
      </c>
      <c r="N36" s="108" t="s">
        <v>2</v>
      </c>
      <c r="O36" s="108" t="s">
        <v>2</v>
      </c>
      <c r="P36" s="264" t="s">
        <v>2</v>
      </c>
      <c r="Q36" s="108" t="s">
        <v>2</v>
      </c>
      <c r="R36" s="108" t="s">
        <v>2</v>
      </c>
      <c r="S36" s="108" t="s">
        <v>2</v>
      </c>
      <c r="T36" s="108" t="s">
        <v>2</v>
      </c>
      <c r="U36" s="264" t="s">
        <v>2</v>
      </c>
      <c r="V36" s="108">
        <v>10</v>
      </c>
      <c r="W36" s="108">
        <v>0</v>
      </c>
      <c r="X36" s="108">
        <v>10</v>
      </c>
      <c r="Y36" s="108" t="s">
        <v>26</v>
      </c>
      <c r="Z36" s="264">
        <v>5</v>
      </c>
      <c r="AA36" s="108" t="s">
        <v>2</v>
      </c>
      <c r="AB36" s="108" t="s">
        <v>2</v>
      </c>
      <c r="AC36" s="108" t="s">
        <v>2</v>
      </c>
      <c r="AD36" s="108" t="s">
        <v>2</v>
      </c>
      <c r="AE36" s="264" t="s">
        <v>2</v>
      </c>
      <c r="AF36" s="108" t="s">
        <v>2</v>
      </c>
      <c r="AG36" s="108" t="s">
        <v>2</v>
      </c>
      <c r="AH36" s="108" t="s">
        <v>2</v>
      </c>
      <c r="AI36" s="108" t="s">
        <v>2</v>
      </c>
      <c r="AJ36" s="264" t="s">
        <v>2</v>
      </c>
      <c r="AK36" s="108" t="s">
        <v>2</v>
      </c>
      <c r="AL36" s="108" t="s">
        <v>2</v>
      </c>
      <c r="AM36" s="108" t="s">
        <v>2</v>
      </c>
      <c r="AN36" s="108" t="s">
        <v>2</v>
      </c>
      <c r="AO36" s="264" t="s">
        <v>2</v>
      </c>
      <c r="AP36" s="268" t="str">
        <f>A33</f>
        <v>22.</v>
      </c>
      <c r="AQ36" s="268" t="str">
        <f>B33</f>
        <v>NSXHSFHBLF</v>
      </c>
      <c r="AR36" s="268"/>
      <c r="AS36" s="270"/>
      <c r="AT36"/>
      <c r="AU36"/>
    </row>
    <row r="37" spans="1:47" ht="13.5" customHeight="1" x14ac:dyDescent="0.2">
      <c r="A37" s="271" t="s">
        <v>107</v>
      </c>
      <c r="B37" s="251" t="s">
        <v>108</v>
      </c>
      <c r="C37" s="252" t="s">
        <v>109</v>
      </c>
      <c r="D37" s="252" t="s">
        <v>218</v>
      </c>
      <c r="E37" s="292">
        <f t="shared" si="8"/>
        <v>10</v>
      </c>
      <c r="F37" s="280">
        <f t="shared" si="9"/>
        <v>4</v>
      </c>
      <c r="G37" s="108" t="s">
        <v>2</v>
      </c>
      <c r="H37" s="108" t="s">
        <v>2</v>
      </c>
      <c r="I37" s="108" t="s">
        <v>2</v>
      </c>
      <c r="J37" s="108" t="s">
        <v>2</v>
      </c>
      <c r="K37" s="264" t="s">
        <v>2</v>
      </c>
      <c r="L37" s="108" t="s">
        <v>2</v>
      </c>
      <c r="M37" s="108" t="s">
        <v>2</v>
      </c>
      <c r="N37" s="108" t="s">
        <v>2</v>
      </c>
      <c r="O37" s="108" t="s">
        <v>2</v>
      </c>
      <c r="P37" s="264" t="s">
        <v>2</v>
      </c>
      <c r="Q37" s="108" t="s">
        <v>2</v>
      </c>
      <c r="R37" s="108" t="s">
        <v>2</v>
      </c>
      <c r="S37" s="108" t="s">
        <v>2</v>
      </c>
      <c r="T37" s="108" t="s">
        <v>2</v>
      </c>
      <c r="U37" s="264" t="s">
        <v>2</v>
      </c>
      <c r="V37" s="108">
        <v>10</v>
      </c>
      <c r="W37" s="108">
        <v>0</v>
      </c>
      <c r="X37" s="108">
        <v>0</v>
      </c>
      <c r="Y37" s="108" t="s">
        <v>30</v>
      </c>
      <c r="Z37" s="264">
        <v>4</v>
      </c>
      <c r="AA37" s="108" t="s">
        <v>2</v>
      </c>
      <c r="AB37" s="108" t="s">
        <v>2</v>
      </c>
      <c r="AC37" s="108" t="s">
        <v>2</v>
      </c>
      <c r="AD37" s="108" t="s">
        <v>2</v>
      </c>
      <c r="AE37" s="264" t="s">
        <v>2</v>
      </c>
      <c r="AF37" s="108" t="s">
        <v>2</v>
      </c>
      <c r="AG37" s="108" t="s">
        <v>2</v>
      </c>
      <c r="AH37" s="108" t="s">
        <v>2</v>
      </c>
      <c r="AI37" s="108" t="s">
        <v>2</v>
      </c>
      <c r="AJ37" s="264" t="s">
        <v>2</v>
      </c>
      <c r="AK37" s="108" t="s">
        <v>2</v>
      </c>
      <c r="AL37" s="108" t="s">
        <v>2</v>
      </c>
      <c r="AM37" s="108" t="s">
        <v>2</v>
      </c>
      <c r="AN37" s="108" t="s">
        <v>2</v>
      </c>
      <c r="AO37" s="264" t="s">
        <v>2</v>
      </c>
      <c r="AP37" s="268" t="str">
        <f>A29</f>
        <v>18.</v>
      </c>
      <c r="AQ37" s="268" t="str">
        <f>B29</f>
        <v>NSXSFAHBLF</v>
      </c>
      <c r="AR37" s="268"/>
      <c r="AS37" s="270"/>
      <c r="AT37"/>
      <c r="AU37"/>
    </row>
    <row r="38" spans="1:47" ht="13.5" customHeight="1" x14ac:dyDescent="0.2">
      <c r="A38" s="271" t="s">
        <v>110</v>
      </c>
      <c r="B38" s="251" t="s">
        <v>111</v>
      </c>
      <c r="C38" s="252" t="s">
        <v>112</v>
      </c>
      <c r="D38" s="252" t="s">
        <v>113</v>
      </c>
      <c r="E38" s="292">
        <f t="shared" si="8"/>
        <v>15</v>
      </c>
      <c r="F38" s="280">
        <f t="shared" si="9"/>
        <v>4</v>
      </c>
      <c r="G38" s="108" t="s">
        <v>2</v>
      </c>
      <c r="H38" s="108" t="s">
        <v>2</v>
      </c>
      <c r="I38" s="108" t="s">
        <v>2</v>
      </c>
      <c r="J38" s="108" t="s">
        <v>2</v>
      </c>
      <c r="K38" s="264" t="s">
        <v>2</v>
      </c>
      <c r="L38" s="108" t="s">
        <v>2</v>
      </c>
      <c r="M38" s="108" t="s">
        <v>2</v>
      </c>
      <c r="N38" s="108" t="s">
        <v>2</v>
      </c>
      <c r="O38" s="108" t="s">
        <v>2</v>
      </c>
      <c r="P38" s="264" t="s">
        <v>2</v>
      </c>
      <c r="Q38" s="108" t="s">
        <v>2</v>
      </c>
      <c r="R38" s="108" t="s">
        <v>2</v>
      </c>
      <c r="S38" s="108" t="s">
        <v>2</v>
      </c>
      <c r="T38" s="108" t="s">
        <v>2</v>
      </c>
      <c r="U38" s="264" t="s">
        <v>2</v>
      </c>
      <c r="V38" s="108">
        <v>10</v>
      </c>
      <c r="W38" s="108">
        <v>5</v>
      </c>
      <c r="X38" s="108">
        <v>0</v>
      </c>
      <c r="Y38" s="108" t="s">
        <v>30</v>
      </c>
      <c r="Z38" s="264">
        <v>4</v>
      </c>
      <c r="AA38" s="108" t="s">
        <v>2</v>
      </c>
      <c r="AB38" s="108" t="s">
        <v>2</v>
      </c>
      <c r="AC38" s="108" t="s">
        <v>2</v>
      </c>
      <c r="AD38" s="108" t="s">
        <v>2</v>
      </c>
      <c r="AE38" s="264" t="s">
        <v>2</v>
      </c>
      <c r="AF38" s="108" t="s">
        <v>2</v>
      </c>
      <c r="AG38" s="108" t="s">
        <v>2</v>
      </c>
      <c r="AH38" s="108" t="s">
        <v>2</v>
      </c>
      <c r="AI38" s="108" t="s">
        <v>2</v>
      </c>
      <c r="AJ38" s="264" t="s">
        <v>2</v>
      </c>
      <c r="AK38" s="108" t="s">
        <v>2</v>
      </c>
      <c r="AL38" s="108" t="s">
        <v>2</v>
      </c>
      <c r="AM38" s="108" t="s">
        <v>2</v>
      </c>
      <c r="AN38" s="108" t="s">
        <v>2</v>
      </c>
      <c r="AO38" s="264" t="s">
        <v>2</v>
      </c>
      <c r="AP38" s="268" t="str">
        <f>A15</f>
        <v>6.</v>
      </c>
      <c r="AQ38" s="268" t="str">
        <f>B15</f>
        <v>NMXAN2HBLF</v>
      </c>
      <c r="AR38" s="268"/>
      <c r="AS38" s="270"/>
      <c r="AT38"/>
      <c r="AU38"/>
    </row>
    <row r="39" spans="1:47" ht="13.5" customHeight="1" x14ac:dyDescent="0.2">
      <c r="A39" s="271" t="s">
        <v>114</v>
      </c>
      <c r="B39" s="251" t="s">
        <v>115</v>
      </c>
      <c r="C39" s="252" t="s">
        <v>116</v>
      </c>
      <c r="D39" s="252" t="s">
        <v>117</v>
      </c>
      <c r="E39" s="292">
        <f t="shared" si="8"/>
        <v>20</v>
      </c>
      <c r="F39" s="280">
        <f t="shared" si="9"/>
        <v>5</v>
      </c>
      <c r="G39" s="108" t="s">
        <v>2</v>
      </c>
      <c r="H39" s="108" t="s">
        <v>2</v>
      </c>
      <c r="I39" s="108" t="s">
        <v>2</v>
      </c>
      <c r="J39" s="108" t="s">
        <v>2</v>
      </c>
      <c r="K39" s="264" t="s">
        <v>2</v>
      </c>
      <c r="L39" s="108" t="s">
        <v>2</v>
      </c>
      <c r="M39" s="108" t="s">
        <v>2</v>
      </c>
      <c r="N39" s="108" t="s">
        <v>2</v>
      </c>
      <c r="O39" s="108" t="s">
        <v>2</v>
      </c>
      <c r="P39" s="264" t="s">
        <v>2</v>
      </c>
      <c r="Q39" s="108" t="s">
        <v>2</v>
      </c>
      <c r="R39" s="108" t="s">
        <v>2</v>
      </c>
      <c r="S39" s="108" t="s">
        <v>2</v>
      </c>
      <c r="T39" s="108" t="s">
        <v>2</v>
      </c>
      <c r="U39" s="264" t="s">
        <v>2</v>
      </c>
      <c r="V39" s="108">
        <v>10</v>
      </c>
      <c r="W39" s="108">
        <v>0</v>
      </c>
      <c r="X39" s="108">
        <v>10</v>
      </c>
      <c r="Y39" s="295" t="s">
        <v>26</v>
      </c>
      <c r="Z39" s="264">
        <v>5</v>
      </c>
      <c r="AA39" s="108" t="s">
        <v>2</v>
      </c>
      <c r="AB39" s="108" t="s">
        <v>2</v>
      </c>
      <c r="AC39" s="108" t="s">
        <v>2</v>
      </c>
      <c r="AD39" s="108" t="s">
        <v>2</v>
      </c>
      <c r="AE39" s="264" t="s">
        <v>2</v>
      </c>
      <c r="AF39" s="108" t="s">
        <v>2</v>
      </c>
      <c r="AG39" s="108" t="s">
        <v>2</v>
      </c>
      <c r="AH39" s="108" t="s">
        <v>2</v>
      </c>
      <c r="AI39" s="108" t="s">
        <v>2</v>
      </c>
      <c r="AJ39" s="264" t="s">
        <v>2</v>
      </c>
      <c r="AK39" s="108" t="s">
        <v>2</v>
      </c>
      <c r="AL39" s="108" t="s">
        <v>2</v>
      </c>
      <c r="AM39" s="108" t="s">
        <v>2</v>
      </c>
      <c r="AN39" s="108" t="s">
        <v>2</v>
      </c>
      <c r="AO39" s="264" t="s">
        <v>2</v>
      </c>
      <c r="AP39" s="268" t="str">
        <f>A32</f>
        <v>21.</v>
      </c>
      <c r="AQ39" s="268" t="str">
        <f>B32</f>
        <v>NSXAA1HBLF</v>
      </c>
      <c r="AR39" s="268"/>
      <c r="AS39" s="270"/>
      <c r="AT39"/>
      <c r="AU39"/>
    </row>
    <row r="40" spans="1:47" ht="13.9" customHeight="1" x14ac:dyDescent="0.2">
      <c r="A40" s="271" t="s">
        <v>118</v>
      </c>
      <c r="B40" s="251" t="s">
        <v>119</v>
      </c>
      <c r="C40" s="252" t="s">
        <v>120</v>
      </c>
      <c r="D40" s="276" t="s">
        <v>121</v>
      </c>
      <c r="E40" s="106">
        <f>SUM(G40:I40,L40:N40,Q40:S40,V40:X40,AA40:AC40,AF40:AH40,AK40:AM40)</f>
        <v>25</v>
      </c>
      <c r="F40" s="280">
        <f>SUM(K40,P40,U40,Z40,AE40,AJ40,AO40)</f>
        <v>5</v>
      </c>
      <c r="G40" s="108" t="s">
        <v>2</v>
      </c>
      <c r="H40" s="108" t="s">
        <v>2</v>
      </c>
      <c r="I40" s="262" t="s">
        <v>2</v>
      </c>
      <c r="J40" s="263" t="s">
        <v>2</v>
      </c>
      <c r="K40" s="264" t="s">
        <v>2</v>
      </c>
      <c r="L40" s="262" t="s">
        <v>2</v>
      </c>
      <c r="M40" s="266" t="s">
        <v>2</v>
      </c>
      <c r="N40" s="262" t="s">
        <v>2</v>
      </c>
      <c r="O40" s="263" t="s">
        <v>2</v>
      </c>
      <c r="P40" s="264" t="s">
        <v>2</v>
      </c>
      <c r="Q40" s="108"/>
      <c r="R40" s="108"/>
      <c r="S40" s="108"/>
      <c r="T40" s="108"/>
      <c r="U40" s="264" t="s">
        <v>2</v>
      </c>
      <c r="V40" s="262">
        <v>10</v>
      </c>
      <c r="W40" s="266">
        <v>0</v>
      </c>
      <c r="X40" s="262">
        <v>15</v>
      </c>
      <c r="Y40" s="263" t="s">
        <v>30</v>
      </c>
      <c r="Z40" s="264">
        <v>5</v>
      </c>
      <c r="AA40" s="262" t="s">
        <v>2</v>
      </c>
      <c r="AB40" s="266" t="s">
        <v>2</v>
      </c>
      <c r="AC40" s="262" t="s">
        <v>2</v>
      </c>
      <c r="AD40" s="263" t="s">
        <v>2</v>
      </c>
      <c r="AE40" s="264" t="s">
        <v>2</v>
      </c>
      <c r="AF40" s="108" t="s">
        <v>2</v>
      </c>
      <c r="AG40" s="108" t="s">
        <v>2</v>
      </c>
      <c r="AH40" s="262" t="s">
        <v>2</v>
      </c>
      <c r="AI40" s="263" t="s">
        <v>2</v>
      </c>
      <c r="AJ40" s="264" t="s">
        <v>2</v>
      </c>
      <c r="AK40" s="108" t="s">
        <v>2</v>
      </c>
      <c r="AL40" s="108" t="s">
        <v>2</v>
      </c>
      <c r="AM40" s="262" t="s">
        <v>2</v>
      </c>
      <c r="AN40" s="263" t="s">
        <v>2</v>
      </c>
      <c r="AO40" s="264" t="s">
        <v>2</v>
      </c>
      <c r="AP40" s="268" t="str">
        <f>A35</f>
        <v>24.</v>
      </c>
      <c r="AQ40" s="268" t="str">
        <f>B35</f>
        <v>NKXSH1HBLF</v>
      </c>
      <c r="AR40" s="268"/>
      <c r="AS40" s="270"/>
      <c r="AT40"/>
      <c r="AU40"/>
    </row>
    <row r="41" spans="1:47" ht="13.5" customHeight="1" x14ac:dyDescent="0.2">
      <c r="A41" s="271" t="s">
        <v>122</v>
      </c>
      <c r="B41" s="251" t="s">
        <v>123</v>
      </c>
      <c r="C41" s="252" t="s">
        <v>124</v>
      </c>
      <c r="D41" s="252" t="s">
        <v>113</v>
      </c>
      <c r="E41" s="106">
        <f>SUM(G41:I41,L41:N41,Q41:S41,V41:X41,AA41:AC41,AF41:AH41,AK41:AM41)</f>
        <v>0</v>
      </c>
      <c r="F41" s="280">
        <f>SUM(K41,P41,U41,Z41,AE41,AJ41,AO41)</f>
        <v>0</v>
      </c>
      <c r="G41" s="108" t="s">
        <v>2</v>
      </c>
      <c r="H41" s="108" t="s">
        <v>2</v>
      </c>
      <c r="I41" s="262" t="s">
        <v>2</v>
      </c>
      <c r="J41" s="263" t="s">
        <v>2</v>
      </c>
      <c r="K41" s="264" t="s">
        <v>2</v>
      </c>
      <c r="L41" s="108" t="s">
        <v>2</v>
      </c>
      <c r="M41" s="108" t="s">
        <v>2</v>
      </c>
      <c r="N41" s="262" t="s">
        <v>2</v>
      </c>
      <c r="O41" s="263" t="s">
        <v>2</v>
      </c>
      <c r="P41" s="264" t="s">
        <v>2</v>
      </c>
      <c r="Q41" s="262" t="s">
        <v>2</v>
      </c>
      <c r="R41" s="266" t="s">
        <v>2</v>
      </c>
      <c r="S41" s="262" t="s">
        <v>2</v>
      </c>
      <c r="T41" s="263" t="s">
        <v>2</v>
      </c>
      <c r="U41" s="264" t="s">
        <v>2</v>
      </c>
      <c r="V41" s="112">
        <v>0</v>
      </c>
      <c r="W41" s="112">
        <v>0</v>
      </c>
      <c r="X41" s="109">
        <v>0</v>
      </c>
      <c r="Y41" s="277" t="s">
        <v>125</v>
      </c>
      <c r="Z41" s="113">
        <v>0</v>
      </c>
      <c r="AA41" s="108" t="s">
        <v>2</v>
      </c>
      <c r="AB41" s="108" t="s">
        <v>2</v>
      </c>
      <c r="AC41" s="262" t="s">
        <v>2</v>
      </c>
      <c r="AD41" s="263" t="s">
        <v>2</v>
      </c>
      <c r="AE41" s="264" t="s">
        <v>2</v>
      </c>
      <c r="AF41" s="108" t="s">
        <v>2</v>
      </c>
      <c r="AG41" s="108" t="s">
        <v>2</v>
      </c>
      <c r="AH41" s="262" t="s">
        <v>2</v>
      </c>
      <c r="AI41" s="263" t="s">
        <v>2</v>
      </c>
      <c r="AJ41" s="264" t="s">
        <v>2</v>
      </c>
      <c r="AK41" s="108" t="s">
        <v>2</v>
      </c>
      <c r="AL41" s="108" t="s">
        <v>2</v>
      </c>
      <c r="AM41" s="262" t="s">
        <v>2</v>
      </c>
      <c r="AN41" s="263" t="s">
        <v>2</v>
      </c>
      <c r="AO41" s="264" t="s">
        <v>2</v>
      </c>
      <c r="AP41" s="294" t="str">
        <f>A32</f>
        <v>21.</v>
      </c>
      <c r="AQ41" s="294" t="str">
        <f>B32</f>
        <v>NSXAA1HBLF</v>
      </c>
      <c r="AR41" s="294" t="str">
        <f>A34</f>
        <v>23.</v>
      </c>
      <c r="AS41" s="294" t="str">
        <f>B34</f>
        <v>NKXDR1HBLF</v>
      </c>
      <c r="AT41"/>
      <c r="AU41"/>
    </row>
    <row r="42" spans="1:47" ht="13.5" customHeight="1" x14ac:dyDescent="0.2">
      <c r="A42" s="271" t="s">
        <v>126</v>
      </c>
      <c r="B42" s="251" t="s">
        <v>127</v>
      </c>
      <c r="C42" s="252" t="s">
        <v>128</v>
      </c>
      <c r="D42" s="252" t="s">
        <v>129</v>
      </c>
      <c r="E42" s="292">
        <f t="shared" si="8"/>
        <v>15</v>
      </c>
      <c r="F42" s="280">
        <f t="shared" si="9"/>
        <v>4</v>
      </c>
      <c r="G42" s="108" t="s">
        <v>2</v>
      </c>
      <c r="H42" s="108" t="s">
        <v>2</v>
      </c>
      <c r="I42" s="108" t="s">
        <v>2</v>
      </c>
      <c r="J42" s="108" t="s">
        <v>2</v>
      </c>
      <c r="K42" s="264" t="s">
        <v>2</v>
      </c>
      <c r="L42" s="108" t="s">
        <v>2</v>
      </c>
      <c r="M42" s="108" t="s">
        <v>2</v>
      </c>
      <c r="N42" s="108" t="s">
        <v>2</v>
      </c>
      <c r="O42" s="108" t="s">
        <v>2</v>
      </c>
      <c r="P42" s="264" t="s">
        <v>2</v>
      </c>
      <c r="Q42" s="108" t="s">
        <v>2</v>
      </c>
      <c r="R42" s="108" t="s">
        <v>2</v>
      </c>
      <c r="S42" s="108" t="s">
        <v>2</v>
      </c>
      <c r="T42" s="108" t="s">
        <v>2</v>
      </c>
      <c r="U42" s="264" t="s">
        <v>2</v>
      </c>
      <c r="V42" s="108" t="s">
        <v>2</v>
      </c>
      <c r="W42" s="108" t="s">
        <v>2</v>
      </c>
      <c r="X42" s="108" t="s">
        <v>2</v>
      </c>
      <c r="Y42" s="108" t="s">
        <v>2</v>
      </c>
      <c r="Z42" s="264" t="s">
        <v>2</v>
      </c>
      <c r="AA42" s="108">
        <v>15</v>
      </c>
      <c r="AB42" s="108">
        <v>0</v>
      </c>
      <c r="AC42" s="108">
        <v>0</v>
      </c>
      <c r="AD42" s="108" t="s">
        <v>30</v>
      </c>
      <c r="AE42" s="264">
        <v>4</v>
      </c>
      <c r="AF42" s="108" t="s">
        <v>2</v>
      </c>
      <c r="AG42" s="108" t="s">
        <v>2</v>
      </c>
      <c r="AH42" s="108" t="s">
        <v>2</v>
      </c>
      <c r="AI42" s="108" t="s">
        <v>2</v>
      </c>
      <c r="AJ42" s="264" t="s">
        <v>2</v>
      </c>
      <c r="AK42" s="108" t="s">
        <v>2</v>
      </c>
      <c r="AL42" s="108" t="s">
        <v>2</v>
      </c>
      <c r="AM42" s="108" t="s">
        <v>2</v>
      </c>
      <c r="AN42" s="108" t="s">
        <v>2</v>
      </c>
      <c r="AO42" s="264" t="s">
        <v>2</v>
      </c>
      <c r="AP42" s="268" t="str">
        <f>A34</f>
        <v>23.</v>
      </c>
      <c r="AQ42" s="268" t="str">
        <f>B34</f>
        <v>NKXDR1HBLF</v>
      </c>
      <c r="AR42" s="268"/>
      <c r="AS42" s="270"/>
      <c r="AT42"/>
      <c r="AU42"/>
    </row>
    <row r="43" spans="1:47" ht="13.5" customHeight="1" x14ac:dyDescent="0.2">
      <c r="A43" s="271" t="s">
        <v>130</v>
      </c>
      <c r="B43" s="251" t="s">
        <v>131</v>
      </c>
      <c r="C43" s="252" t="s">
        <v>132</v>
      </c>
      <c r="D43" s="276" t="s">
        <v>64</v>
      </c>
      <c r="E43" s="106">
        <f>SUM(G43:I43,L43:N43,Q43:S43,V43:X43,AA43:AC43,AF43:AH43,AK43:AM43)</f>
        <v>20</v>
      </c>
      <c r="F43" s="280">
        <f>SUM(K43,P43,U43,Z43,AE43,AJ43,AO43)</f>
        <v>5</v>
      </c>
      <c r="G43" s="108" t="s">
        <v>2</v>
      </c>
      <c r="H43" s="108" t="s">
        <v>2</v>
      </c>
      <c r="I43" s="262" t="s">
        <v>2</v>
      </c>
      <c r="J43" s="263" t="s">
        <v>2</v>
      </c>
      <c r="K43" s="264" t="s">
        <v>2</v>
      </c>
      <c r="L43" s="112" t="s">
        <v>2</v>
      </c>
      <c r="M43" s="112" t="s">
        <v>2</v>
      </c>
      <c r="N43" s="109" t="s">
        <v>2</v>
      </c>
      <c r="O43" s="277" t="s">
        <v>2</v>
      </c>
      <c r="P43" s="113" t="s">
        <v>2</v>
      </c>
      <c r="Q43" s="262" t="s">
        <v>2</v>
      </c>
      <c r="R43" s="266" t="s">
        <v>2</v>
      </c>
      <c r="S43" s="262" t="s">
        <v>2</v>
      </c>
      <c r="T43" s="263" t="s">
        <v>2</v>
      </c>
      <c r="U43" s="264" t="s">
        <v>2</v>
      </c>
      <c r="V43" s="112"/>
      <c r="W43" s="112"/>
      <c r="X43" s="109"/>
      <c r="Y43" s="277"/>
      <c r="Z43" s="113"/>
      <c r="AA43" s="106">
        <v>10</v>
      </c>
      <c r="AB43" s="108">
        <v>0</v>
      </c>
      <c r="AC43" s="262">
        <v>10</v>
      </c>
      <c r="AD43" s="263" t="s">
        <v>30</v>
      </c>
      <c r="AE43" s="264">
        <v>5</v>
      </c>
      <c r="AF43" s="108" t="s">
        <v>2</v>
      </c>
      <c r="AG43" s="108" t="s">
        <v>2</v>
      </c>
      <c r="AH43" s="262" t="s">
        <v>2</v>
      </c>
      <c r="AI43" s="263" t="s">
        <v>2</v>
      </c>
      <c r="AJ43" s="264" t="s">
        <v>2</v>
      </c>
      <c r="AK43" s="108" t="s">
        <v>2</v>
      </c>
      <c r="AL43" s="108" t="s">
        <v>2</v>
      </c>
      <c r="AM43" s="262" t="s">
        <v>2</v>
      </c>
      <c r="AN43" s="263" t="s">
        <v>2</v>
      </c>
      <c r="AO43" s="264" t="s">
        <v>2</v>
      </c>
      <c r="AP43" s="294" t="str">
        <f>A40</f>
        <v>29.</v>
      </c>
      <c r="AQ43" s="294" t="str">
        <f>B40</f>
        <v>NKXOR1HBLF</v>
      </c>
      <c r="AR43" s="294"/>
      <c r="AS43" s="270"/>
      <c r="AT43"/>
      <c r="AU43"/>
    </row>
    <row r="44" spans="1:47" ht="13.5" customHeight="1" x14ac:dyDescent="0.2">
      <c r="A44" s="271" t="s">
        <v>133</v>
      </c>
      <c r="B44" s="251" t="s">
        <v>134</v>
      </c>
      <c r="C44" s="252" t="s">
        <v>135</v>
      </c>
      <c r="D44" s="252" t="s">
        <v>220</v>
      </c>
      <c r="E44" s="292">
        <f>SUM(G44:I44,L44:N44,Q44:S44,V44:X44,AA44:AC44,AF44:AH44,AK44:AM44)</f>
        <v>15</v>
      </c>
      <c r="F44" s="280">
        <f>SUM(K44,P44,U44,Z44,AE44,AJ44,AO44)</f>
        <v>4</v>
      </c>
      <c r="G44" s="108"/>
      <c r="H44" s="108"/>
      <c r="I44" s="262"/>
      <c r="J44" s="262"/>
      <c r="K44" s="264"/>
      <c r="L44" s="112"/>
      <c r="M44" s="112"/>
      <c r="N44" s="109"/>
      <c r="O44" s="277"/>
      <c r="P44" s="113"/>
      <c r="Q44" s="108"/>
      <c r="R44" s="108"/>
      <c r="S44" s="108"/>
      <c r="T44" s="108"/>
      <c r="U44" s="264"/>
      <c r="V44" s="108"/>
      <c r="W44" s="108"/>
      <c r="X44" s="108"/>
      <c r="Y44" s="108"/>
      <c r="Z44" s="264"/>
      <c r="AA44" s="108">
        <v>5</v>
      </c>
      <c r="AB44" s="108">
        <v>0</v>
      </c>
      <c r="AC44" s="108">
        <v>10</v>
      </c>
      <c r="AD44" s="108" t="s">
        <v>26</v>
      </c>
      <c r="AE44" s="264">
        <v>4</v>
      </c>
      <c r="AF44" s="108"/>
      <c r="AG44" s="108"/>
      <c r="AH44" s="108"/>
      <c r="AI44" s="108"/>
      <c r="AJ44" s="264"/>
      <c r="AK44" s="108"/>
      <c r="AL44" s="108"/>
      <c r="AM44" s="262"/>
      <c r="AN44" s="262"/>
      <c r="AO44" s="264"/>
      <c r="AP44" s="268" t="str">
        <f>A36</f>
        <v>25.</v>
      </c>
      <c r="AQ44" s="268" t="str">
        <f>B36</f>
        <v>NSXFSSHBLF</v>
      </c>
      <c r="AR44" s="268"/>
      <c r="AS44" s="270"/>
      <c r="AT44"/>
      <c r="AU44"/>
    </row>
    <row r="45" spans="1:47" ht="13.5" customHeight="1" x14ac:dyDescent="0.2">
      <c r="A45" s="271" t="s">
        <v>136</v>
      </c>
      <c r="B45" s="251" t="s">
        <v>137</v>
      </c>
      <c r="C45" s="252" t="s">
        <v>138</v>
      </c>
      <c r="D45" s="252" t="s">
        <v>129</v>
      </c>
      <c r="E45" s="292">
        <f>SUM(G45:I45,L45:N45,Q45:S45,V45:X45,AA45:AC45,AF45:AH45,AK45:AM45)</f>
        <v>10</v>
      </c>
      <c r="F45" s="280">
        <f>SUM(K45,P45,U45,Z45,AE45,AJ45,AO45)</f>
        <v>4</v>
      </c>
      <c r="G45" s="108" t="s">
        <v>2</v>
      </c>
      <c r="H45" s="108" t="s">
        <v>2</v>
      </c>
      <c r="I45" s="108" t="s">
        <v>2</v>
      </c>
      <c r="J45" s="108" t="s">
        <v>2</v>
      </c>
      <c r="K45" s="264" t="s">
        <v>2</v>
      </c>
      <c r="L45" s="108" t="s">
        <v>2</v>
      </c>
      <c r="M45" s="108" t="s">
        <v>2</v>
      </c>
      <c r="N45" s="108" t="s">
        <v>2</v>
      </c>
      <c r="O45" s="108" t="s">
        <v>2</v>
      </c>
      <c r="P45" s="264" t="s">
        <v>2</v>
      </c>
      <c r="Q45" s="108" t="s">
        <v>2</v>
      </c>
      <c r="R45" s="108" t="s">
        <v>2</v>
      </c>
      <c r="S45" s="108" t="s">
        <v>2</v>
      </c>
      <c r="T45" s="108" t="s">
        <v>2</v>
      </c>
      <c r="U45" s="264" t="s">
        <v>2</v>
      </c>
      <c r="V45" s="108" t="s">
        <v>2</v>
      </c>
      <c r="W45" s="108" t="s">
        <v>2</v>
      </c>
      <c r="X45" s="108" t="s">
        <v>2</v>
      </c>
      <c r="Y45" s="108" t="s">
        <v>2</v>
      </c>
      <c r="Z45" s="264" t="s">
        <v>2</v>
      </c>
      <c r="AA45" s="108"/>
      <c r="AB45" s="108"/>
      <c r="AC45" s="108"/>
      <c r="AD45" s="108"/>
      <c r="AE45" s="264"/>
      <c r="AF45" s="108">
        <v>10</v>
      </c>
      <c r="AG45" s="108">
        <v>0</v>
      </c>
      <c r="AH45" s="108">
        <v>0</v>
      </c>
      <c r="AI45" s="108" t="s">
        <v>30</v>
      </c>
      <c r="AJ45" s="264">
        <v>4</v>
      </c>
      <c r="AK45" s="108" t="s">
        <v>2</v>
      </c>
      <c r="AL45" s="108" t="s">
        <v>2</v>
      </c>
      <c r="AM45" s="108" t="s">
        <v>2</v>
      </c>
      <c r="AN45" s="108" t="s">
        <v>2</v>
      </c>
      <c r="AO45" s="264" t="s">
        <v>2</v>
      </c>
      <c r="AP45" s="268" t="str">
        <f>A42</f>
        <v>31.</v>
      </c>
      <c r="AQ45" s="268" t="str">
        <f>B42</f>
        <v>NKXSA1HBLF</v>
      </c>
      <c r="AR45" s="268"/>
      <c r="AS45" s="270"/>
      <c r="AT45"/>
      <c r="AU45"/>
    </row>
    <row r="46" spans="1:47" s="32" customFormat="1" ht="13.5" customHeight="1" x14ac:dyDescent="0.2">
      <c r="A46" s="271"/>
      <c r="B46" s="251" t="s">
        <v>2</v>
      </c>
      <c r="C46" s="296" t="s">
        <v>139</v>
      </c>
      <c r="D46" s="297"/>
      <c r="E46" s="106">
        <f t="shared" si="8"/>
        <v>100</v>
      </c>
      <c r="F46" s="280">
        <f t="shared" si="9"/>
        <v>25</v>
      </c>
      <c r="G46" s="298" t="s">
        <v>2</v>
      </c>
      <c r="H46" s="298" t="s">
        <v>2</v>
      </c>
      <c r="I46" s="107" t="s">
        <v>2</v>
      </c>
      <c r="J46" s="299" t="s">
        <v>2</v>
      </c>
      <c r="K46" s="264" t="s">
        <v>2</v>
      </c>
      <c r="L46" s="298" t="s">
        <v>2</v>
      </c>
      <c r="M46" s="298" t="s">
        <v>2</v>
      </c>
      <c r="N46" s="107" t="s">
        <v>2</v>
      </c>
      <c r="O46" s="299" t="s">
        <v>2</v>
      </c>
      <c r="P46" s="264" t="s">
        <v>2</v>
      </c>
      <c r="Q46" s="107" t="s">
        <v>2</v>
      </c>
      <c r="R46" s="300" t="s">
        <v>2</v>
      </c>
      <c r="S46" s="107" t="s">
        <v>2</v>
      </c>
      <c r="T46" s="299" t="s">
        <v>2</v>
      </c>
      <c r="U46" s="264" t="s">
        <v>2</v>
      </c>
      <c r="V46" s="298" t="s">
        <v>2</v>
      </c>
      <c r="W46" s="298" t="s">
        <v>2</v>
      </c>
      <c r="X46" s="107" t="s">
        <v>2</v>
      </c>
      <c r="Y46" s="299" t="s">
        <v>2</v>
      </c>
      <c r="Z46" s="264" t="s">
        <v>2</v>
      </c>
      <c r="AA46" s="298">
        <v>20</v>
      </c>
      <c r="AB46" s="298">
        <v>0</v>
      </c>
      <c r="AC46" s="107">
        <v>20</v>
      </c>
      <c r="AD46" s="299" t="s">
        <v>2</v>
      </c>
      <c r="AE46" s="264">
        <v>10</v>
      </c>
      <c r="AF46" s="298">
        <v>20</v>
      </c>
      <c r="AG46" s="298">
        <v>0</v>
      </c>
      <c r="AH46" s="107">
        <v>20</v>
      </c>
      <c r="AI46" s="299" t="s">
        <v>2</v>
      </c>
      <c r="AJ46" s="264">
        <v>10</v>
      </c>
      <c r="AK46" s="298">
        <v>10</v>
      </c>
      <c r="AL46" s="298">
        <v>0</v>
      </c>
      <c r="AM46" s="107">
        <v>10</v>
      </c>
      <c r="AN46" s="299" t="s">
        <v>2</v>
      </c>
      <c r="AO46" s="264">
        <v>5</v>
      </c>
      <c r="AP46" s="294" t="str">
        <f>A41</f>
        <v>30.</v>
      </c>
      <c r="AQ46" s="294" t="str">
        <f>B41</f>
        <v>NBXSS1HBLF</v>
      </c>
      <c r="AR46" s="294"/>
      <c r="AS46" s="270" t="s">
        <v>2</v>
      </c>
      <c r="AT46"/>
      <c r="AU46"/>
    </row>
    <row r="47" spans="1:47" ht="13.5" customHeight="1" x14ac:dyDescent="0.2">
      <c r="A47" s="271" t="s">
        <v>140</v>
      </c>
      <c r="B47" s="251" t="s">
        <v>141</v>
      </c>
      <c r="C47" s="252" t="s">
        <v>142</v>
      </c>
      <c r="D47" s="253" t="s">
        <v>143</v>
      </c>
      <c r="E47" s="106">
        <f t="shared" si="8"/>
        <v>15</v>
      </c>
      <c r="F47" s="280">
        <f t="shared" si="9"/>
        <v>4</v>
      </c>
      <c r="G47" s="108" t="s">
        <v>2</v>
      </c>
      <c r="H47" s="108" t="s">
        <v>2</v>
      </c>
      <c r="I47" s="262" t="s">
        <v>2</v>
      </c>
      <c r="J47" s="263" t="s">
        <v>2</v>
      </c>
      <c r="K47" s="264" t="s">
        <v>2</v>
      </c>
      <c r="L47" s="108" t="s">
        <v>2</v>
      </c>
      <c r="M47" s="108" t="s">
        <v>2</v>
      </c>
      <c r="N47" s="262" t="s">
        <v>2</v>
      </c>
      <c r="O47" s="263" t="s">
        <v>2</v>
      </c>
      <c r="P47" s="264" t="s">
        <v>2</v>
      </c>
      <c r="Q47" s="107" t="s">
        <v>2</v>
      </c>
      <c r="R47" s="300" t="s">
        <v>2</v>
      </c>
      <c r="S47" s="107" t="s">
        <v>2</v>
      </c>
      <c r="T47" s="299" t="s">
        <v>2</v>
      </c>
      <c r="U47" s="264" t="s">
        <v>2</v>
      </c>
      <c r="V47" s="298" t="s">
        <v>2</v>
      </c>
      <c r="W47" s="298" t="s">
        <v>2</v>
      </c>
      <c r="X47" s="107" t="s">
        <v>2</v>
      </c>
      <c r="Y47" s="299" t="s">
        <v>2</v>
      </c>
      <c r="Z47" s="264" t="s">
        <v>2</v>
      </c>
      <c r="AA47" s="108">
        <v>0</v>
      </c>
      <c r="AB47" s="108">
        <v>0</v>
      </c>
      <c r="AC47" s="108">
        <v>15</v>
      </c>
      <c r="AD47" s="108" t="s">
        <v>26</v>
      </c>
      <c r="AE47" s="264">
        <v>4</v>
      </c>
      <c r="AF47" s="108" t="s">
        <v>2</v>
      </c>
      <c r="AG47" s="108" t="s">
        <v>2</v>
      </c>
      <c r="AH47" s="108" t="s">
        <v>2</v>
      </c>
      <c r="AI47" s="108" t="s">
        <v>2</v>
      </c>
      <c r="AJ47" s="264" t="s">
        <v>2</v>
      </c>
      <c r="AK47" s="108" t="s">
        <v>2</v>
      </c>
      <c r="AL47" s="108" t="s">
        <v>2</v>
      </c>
      <c r="AM47" s="108" t="s">
        <v>2</v>
      </c>
      <c r="AN47" s="108" t="s">
        <v>2</v>
      </c>
      <c r="AO47" s="264" t="s">
        <v>2</v>
      </c>
      <c r="AP47" s="294" t="s">
        <v>2</v>
      </c>
      <c r="AQ47" s="301" t="s">
        <v>2</v>
      </c>
      <c r="AR47" s="294"/>
      <c r="AS47" s="270" t="s">
        <v>2</v>
      </c>
      <c r="AT47"/>
      <c r="AU47"/>
    </row>
    <row r="48" spans="1:47" ht="13.5" customHeight="1" x14ac:dyDescent="0.2">
      <c r="A48" s="271" t="s">
        <v>144</v>
      </c>
      <c r="B48" s="251" t="s">
        <v>145</v>
      </c>
      <c r="C48" s="252" t="s">
        <v>146</v>
      </c>
      <c r="D48" s="253" t="s">
        <v>143</v>
      </c>
      <c r="E48" s="106">
        <f t="shared" si="8"/>
        <v>20</v>
      </c>
      <c r="F48" s="280">
        <f t="shared" si="9"/>
        <v>4</v>
      </c>
      <c r="G48" s="108" t="s">
        <v>2</v>
      </c>
      <c r="H48" s="108" t="s">
        <v>2</v>
      </c>
      <c r="I48" s="262" t="s">
        <v>2</v>
      </c>
      <c r="J48" s="263" t="s">
        <v>2</v>
      </c>
      <c r="K48" s="264" t="s">
        <v>2</v>
      </c>
      <c r="L48" s="108" t="s">
        <v>2</v>
      </c>
      <c r="M48" s="108" t="s">
        <v>2</v>
      </c>
      <c r="N48" s="262" t="s">
        <v>2</v>
      </c>
      <c r="O48" s="263" t="s">
        <v>2</v>
      </c>
      <c r="P48" s="264" t="s">
        <v>2</v>
      </c>
      <c r="Q48" s="107" t="s">
        <v>2</v>
      </c>
      <c r="R48" s="300" t="s">
        <v>2</v>
      </c>
      <c r="S48" s="107" t="s">
        <v>2</v>
      </c>
      <c r="T48" s="299" t="s">
        <v>2</v>
      </c>
      <c r="U48" s="264" t="s">
        <v>2</v>
      </c>
      <c r="V48" s="298" t="s">
        <v>2</v>
      </c>
      <c r="W48" s="298" t="s">
        <v>2</v>
      </c>
      <c r="X48" s="107" t="s">
        <v>2</v>
      </c>
      <c r="Y48" s="299" t="s">
        <v>2</v>
      </c>
      <c r="Z48" s="264" t="s">
        <v>2</v>
      </c>
      <c r="AA48" s="108" t="s">
        <v>2</v>
      </c>
      <c r="AB48" s="108" t="s">
        <v>2</v>
      </c>
      <c r="AC48" s="108" t="s">
        <v>2</v>
      </c>
      <c r="AD48" s="108" t="s">
        <v>2</v>
      </c>
      <c r="AE48" s="264" t="s">
        <v>2</v>
      </c>
      <c r="AF48" s="298">
        <v>0</v>
      </c>
      <c r="AG48" s="298">
        <v>0</v>
      </c>
      <c r="AH48" s="107">
        <v>20</v>
      </c>
      <c r="AI48" s="299" t="s">
        <v>26</v>
      </c>
      <c r="AJ48" s="264">
        <v>4</v>
      </c>
      <c r="AK48" s="108" t="s">
        <v>2</v>
      </c>
      <c r="AL48" s="108" t="s">
        <v>2</v>
      </c>
      <c r="AM48" s="108" t="s">
        <v>2</v>
      </c>
      <c r="AN48" s="108" t="s">
        <v>2</v>
      </c>
      <c r="AO48" s="264" t="s">
        <v>2</v>
      </c>
      <c r="AP48" s="294" t="str">
        <f>A47</f>
        <v>35.</v>
      </c>
      <c r="AQ48" s="294" t="str">
        <f>B47</f>
        <v>NDPPM1HBLF</v>
      </c>
      <c r="AR48" s="294"/>
      <c r="AS48" s="270"/>
      <c r="AT48"/>
      <c r="AU48"/>
    </row>
    <row r="49" spans="1:47" ht="13.5" customHeight="1" thickBot="1" x14ac:dyDescent="0.25">
      <c r="A49" s="285" t="s">
        <v>147</v>
      </c>
      <c r="B49" s="302" t="s">
        <v>148</v>
      </c>
      <c r="C49" s="303" t="s">
        <v>149</v>
      </c>
      <c r="D49" s="304" t="s">
        <v>113</v>
      </c>
      <c r="E49" s="305">
        <f t="shared" si="8"/>
        <v>0</v>
      </c>
      <c r="F49" s="306">
        <f t="shared" si="9"/>
        <v>15</v>
      </c>
      <c r="G49" s="307" t="s">
        <v>2</v>
      </c>
      <c r="H49" s="307" t="s">
        <v>2</v>
      </c>
      <c r="I49" s="307" t="s">
        <v>2</v>
      </c>
      <c r="J49" s="307" t="s">
        <v>2</v>
      </c>
      <c r="K49" s="231" t="s">
        <v>2</v>
      </c>
      <c r="L49" s="307" t="s">
        <v>2</v>
      </c>
      <c r="M49" s="307" t="s">
        <v>2</v>
      </c>
      <c r="N49" s="307" t="s">
        <v>2</v>
      </c>
      <c r="O49" s="307" t="s">
        <v>2</v>
      </c>
      <c r="P49" s="231" t="s">
        <v>2</v>
      </c>
      <c r="Q49" s="307" t="s">
        <v>2</v>
      </c>
      <c r="R49" s="307" t="s">
        <v>2</v>
      </c>
      <c r="S49" s="307" t="s">
        <v>2</v>
      </c>
      <c r="T49" s="307" t="s">
        <v>2</v>
      </c>
      <c r="U49" s="231" t="s">
        <v>2</v>
      </c>
      <c r="V49" s="307" t="s">
        <v>2</v>
      </c>
      <c r="W49" s="307" t="s">
        <v>2</v>
      </c>
      <c r="X49" s="307" t="s">
        <v>2</v>
      </c>
      <c r="Y49" s="307" t="s">
        <v>2</v>
      </c>
      <c r="Z49" s="231" t="s">
        <v>2</v>
      </c>
      <c r="AA49" s="307" t="s">
        <v>2</v>
      </c>
      <c r="AB49" s="307" t="s">
        <v>2</v>
      </c>
      <c r="AC49" s="307" t="s">
        <v>2</v>
      </c>
      <c r="AD49" s="307" t="s">
        <v>2</v>
      </c>
      <c r="AE49" s="231" t="s">
        <v>2</v>
      </c>
      <c r="AF49" s="307" t="s">
        <v>2</v>
      </c>
      <c r="AG49" s="307" t="s">
        <v>2</v>
      </c>
      <c r="AH49" s="307" t="s">
        <v>2</v>
      </c>
      <c r="AI49" s="307" t="s">
        <v>2</v>
      </c>
      <c r="AJ49" s="231" t="s">
        <v>2</v>
      </c>
      <c r="AK49" s="307">
        <v>0</v>
      </c>
      <c r="AL49" s="307">
        <v>0</v>
      </c>
      <c r="AM49" s="307">
        <v>0</v>
      </c>
      <c r="AN49" s="307" t="s">
        <v>26</v>
      </c>
      <c r="AO49" s="231">
        <v>15</v>
      </c>
      <c r="AP49" s="308" t="str">
        <f>A48</f>
        <v>36.</v>
      </c>
      <c r="AQ49" s="308" t="str">
        <f>B48</f>
        <v>NDPPM2HBLF</v>
      </c>
      <c r="AR49" s="308"/>
      <c r="AS49" s="309"/>
      <c r="AT49"/>
      <c r="AU49"/>
    </row>
    <row r="50" spans="1:47" ht="12.75" customHeight="1" x14ac:dyDescent="0.2">
      <c r="A50" s="229" t="s">
        <v>150</v>
      </c>
      <c r="B50" s="6"/>
      <c r="C50" s="6"/>
      <c r="D50" s="6"/>
      <c r="E50" s="310"/>
      <c r="F50" s="310"/>
      <c r="G50" s="65"/>
      <c r="H50" s="65"/>
      <c r="I50" s="65"/>
      <c r="J50" s="65"/>
      <c r="K50" s="74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74"/>
      <c r="AA50" s="65"/>
      <c r="AB50" s="65"/>
      <c r="AC50" s="65"/>
      <c r="AD50" s="65"/>
      <c r="AE50" s="74"/>
      <c r="AF50" s="65"/>
      <c r="AG50" s="65"/>
      <c r="AH50" s="65"/>
      <c r="AI50" s="65"/>
      <c r="AJ50" s="74"/>
      <c r="AK50" s="65"/>
      <c r="AL50" s="65"/>
      <c r="AM50" s="65"/>
      <c r="AN50" s="65"/>
      <c r="AO50" s="65"/>
      <c r="AP50" s="65"/>
      <c r="AQ50" s="4"/>
      <c r="AR50" s="65"/>
      <c r="AT50"/>
      <c r="AU50"/>
    </row>
    <row r="51" spans="1:47" ht="12.75" customHeight="1" x14ac:dyDescent="0.25">
      <c r="A51" s="5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159"/>
      <c r="AN51" s="161"/>
      <c r="AO51" s="161"/>
      <c r="AP51" s="161"/>
      <c r="AQ51" s="2"/>
      <c r="AR51" s="161"/>
      <c r="AS51" s="318"/>
      <c r="AT51"/>
      <c r="AU51"/>
    </row>
    <row r="52" spans="1:47" ht="13.5" thickBot="1" x14ac:dyDescent="0.25">
      <c r="A52" s="330" t="s">
        <v>1</v>
      </c>
      <c r="B52" s="330"/>
      <c r="C52" s="330"/>
      <c r="D52" s="330"/>
      <c r="E52" s="330"/>
      <c r="F52" s="330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30"/>
      <c r="AQ52" s="330"/>
      <c r="AR52" s="1"/>
      <c r="AS52" s="318"/>
      <c r="AT52"/>
      <c r="AU52"/>
    </row>
    <row r="53" spans="1:47" s="6" customFormat="1" ht="12.75" customHeight="1" thickBot="1" x14ac:dyDescent="0.25">
      <c r="A53" s="333" t="s">
        <v>2</v>
      </c>
      <c r="B53" s="320" t="s">
        <v>3</v>
      </c>
      <c r="C53" s="334" t="s">
        <v>4</v>
      </c>
      <c r="D53" s="335" t="s">
        <v>5</v>
      </c>
      <c r="E53" s="163" t="s">
        <v>6</v>
      </c>
      <c r="F53" s="336" t="s">
        <v>7</v>
      </c>
      <c r="G53" s="338" t="s">
        <v>8</v>
      </c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40"/>
      <c r="AP53" s="315" t="s">
        <v>2</v>
      </c>
      <c r="AQ53" s="316" t="s">
        <v>9</v>
      </c>
      <c r="AR53" s="315" t="s">
        <v>2</v>
      </c>
      <c r="AS53" s="317" t="s">
        <v>9</v>
      </c>
      <c r="AT53"/>
      <c r="AU53"/>
    </row>
    <row r="54" spans="1:47" s="6" customFormat="1" ht="13.5" customHeight="1" thickBot="1" x14ac:dyDescent="0.25">
      <c r="A54" s="333"/>
      <c r="B54" s="320"/>
      <c r="C54" s="334"/>
      <c r="D54" s="335"/>
      <c r="E54" s="164" t="s">
        <v>10</v>
      </c>
      <c r="F54" s="337"/>
      <c r="G54" s="165" t="s">
        <v>2</v>
      </c>
      <c r="H54" s="164" t="s">
        <v>2</v>
      </c>
      <c r="I54" s="164" t="s">
        <v>11</v>
      </c>
      <c r="J54" s="164" t="s">
        <v>2</v>
      </c>
      <c r="K54" s="166" t="s">
        <v>2</v>
      </c>
      <c r="L54" s="164" t="s">
        <v>2</v>
      </c>
      <c r="M54" s="164" t="s">
        <v>2</v>
      </c>
      <c r="N54" s="164" t="s">
        <v>12</v>
      </c>
      <c r="O54" s="164" t="s">
        <v>2</v>
      </c>
      <c r="P54" s="166" t="s">
        <v>2</v>
      </c>
      <c r="Q54" s="164" t="s">
        <v>2</v>
      </c>
      <c r="R54" s="164" t="s">
        <v>2</v>
      </c>
      <c r="S54" s="164" t="s">
        <v>13</v>
      </c>
      <c r="T54" s="164" t="s">
        <v>2</v>
      </c>
      <c r="U54" s="166" t="s">
        <v>2</v>
      </c>
      <c r="V54" s="164" t="s">
        <v>2</v>
      </c>
      <c r="W54" s="164" t="s">
        <v>2</v>
      </c>
      <c r="X54" s="164" t="s">
        <v>14</v>
      </c>
      <c r="Y54" s="164" t="s">
        <v>2</v>
      </c>
      <c r="Z54" s="166" t="s">
        <v>2</v>
      </c>
      <c r="AA54" s="164" t="s">
        <v>2</v>
      </c>
      <c r="AB54" s="164" t="s">
        <v>2</v>
      </c>
      <c r="AC54" s="164" t="s">
        <v>15</v>
      </c>
      <c r="AD54" s="164" t="s">
        <v>2</v>
      </c>
      <c r="AE54" s="166" t="s">
        <v>2</v>
      </c>
      <c r="AF54" s="164" t="s">
        <v>2</v>
      </c>
      <c r="AG54" s="164" t="s">
        <v>2</v>
      </c>
      <c r="AH54" s="164" t="s">
        <v>16</v>
      </c>
      <c r="AI54" s="164" t="s">
        <v>2</v>
      </c>
      <c r="AJ54" s="167" t="s">
        <v>2</v>
      </c>
      <c r="AK54" s="168" t="s">
        <v>2</v>
      </c>
      <c r="AL54" s="169" t="s">
        <v>2</v>
      </c>
      <c r="AM54" s="169" t="s">
        <v>17</v>
      </c>
      <c r="AN54" s="169" t="s">
        <v>2</v>
      </c>
      <c r="AO54" s="170" t="s">
        <v>2</v>
      </c>
      <c r="AP54" s="315"/>
      <c r="AQ54" s="316"/>
      <c r="AR54" s="315"/>
      <c r="AS54" s="317"/>
      <c r="AT54"/>
      <c r="AU54"/>
    </row>
    <row r="55" spans="1:47" s="6" customFormat="1" x14ac:dyDescent="0.2">
      <c r="A55" s="140" t="s">
        <v>2</v>
      </c>
      <c r="B55" s="9" t="s">
        <v>2</v>
      </c>
      <c r="C55" s="10" t="s">
        <v>2</v>
      </c>
      <c r="D55" s="7"/>
      <c r="E55" s="171" t="s">
        <v>2</v>
      </c>
      <c r="F55" s="172" t="s">
        <v>2</v>
      </c>
      <c r="G55" s="173" t="s">
        <v>18</v>
      </c>
      <c r="H55" s="173" t="s">
        <v>19</v>
      </c>
      <c r="I55" s="173" t="s">
        <v>20</v>
      </c>
      <c r="J55" s="173" t="s">
        <v>21</v>
      </c>
      <c r="K55" s="174" t="s">
        <v>22</v>
      </c>
      <c r="L55" s="173" t="s">
        <v>18</v>
      </c>
      <c r="M55" s="173" t="s">
        <v>19</v>
      </c>
      <c r="N55" s="173" t="s">
        <v>20</v>
      </c>
      <c r="O55" s="173" t="s">
        <v>21</v>
      </c>
      <c r="P55" s="174" t="s">
        <v>22</v>
      </c>
      <c r="Q55" s="173" t="s">
        <v>18</v>
      </c>
      <c r="R55" s="173" t="s">
        <v>19</v>
      </c>
      <c r="S55" s="173" t="s">
        <v>20</v>
      </c>
      <c r="T55" s="173" t="s">
        <v>21</v>
      </c>
      <c r="U55" s="174" t="s">
        <v>22</v>
      </c>
      <c r="V55" s="173" t="s">
        <v>18</v>
      </c>
      <c r="W55" s="173" t="s">
        <v>19</v>
      </c>
      <c r="X55" s="173" t="s">
        <v>20</v>
      </c>
      <c r="Y55" s="173" t="s">
        <v>21</v>
      </c>
      <c r="Z55" s="174" t="s">
        <v>22</v>
      </c>
      <c r="AA55" s="173" t="s">
        <v>18</v>
      </c>
      <c r="AB55" s="173" t="s">
        <v>19</v>
      </c>
      <c r="AC55" s="173" t="s">
        <v>20</v>
      </c>
      <c r="AD55" s="173" t="s">
        <v>21</v>
      </c>
      <c r="AE55" s="174" t="s">
        <v>22</v>
      </c>
      <c r="AF55" s="173" t="s">
        <v>18</v>
      </c>
      <c r="AG55" s="173" t="s">
        <v>19</v>
      </c>
      <c r="AH55" s="173" t="s">
        <v>20</v>
      </c>
      <c r="AI55" s="173" t="s">
        <v>21</v>
      </c>
      <c r="AJ55" s="174" t="s">
        <v>22</v>
      </c>
      <c r="AK55" s="5" t="s">
        <v>18</v>
      </c>
      <c r="AL55" s="5" t="s">
        <v>19</v>
      </c>
      <c r="AM55" s="5" t="s">
        <v>20</v>
      </c>
      <c r="AN55" s="5" t="s">
        <v>21</v>
      </c>
      <c r="AO55" s="175" t="s">
        <v>22</v>
      </c>
      <c r="AP55" s="176" t="s">
        <v>2</v>
      </c>
      <c r="AQ55" s="11" t="s">
        <v>2</v>
      </c>
      <c r="AR55" s="176" t="s">
        <v>2</v>
      </c>
      <c r="AS55" s="12" t="s">
        <v>2</v>
      </c>
      <c r="AT55"/>
      <c r="AU55"/>
    </row>
    <row r="56" spans="1:47" x14ac:dyDescent="0.2">
      <c r="A56" s="30" t="s">
        <v>2</v>
      </c>
      <c r="B56" s="325" t="s">
        <v>151</v>
      </c>
      <c r="C56" s="326"/>
      <c r="D56" s="35"/>
      <c r="E56" s="177">
        <f>SUM(E57:E58)</f>
        <v>60</v>
      </c>
      <c r="F56" s="29">
        <f>SUM(F57:F58)</f>
        <v>22</v>
      </c>
      <c r="G56" s="30">
        <f>SUM(G57:G58)</f>
        <v>0</v>
      </c>
      <c r="H56" s="28">
        <f>SUM(H57:H58)</f>
        <v>0</v>
      </c>
      <c r="I56" s="29">
        <f>SUM(I57:I58)</f>
        <v>0</v>
      </c>
      <c r="J56" s="29"/>
      <c r="K56" s="29">
        <f>SUM(K57:K58)</f>
        <v>0</v>
      </c>
      <c r="L56" s="30">
        <f>SUM(L57:L58)</f>
        <v>0</v>
      </c>
      <c r="M56" s="28">
        <f>SUM(M57:M58)</f>
        <v>0</v>
      </c>
      <c r="N56" s="29">
        <f>SUM(N57:N58)</f>
        <v>0</v>
      </c>
      <c r="O56" s="29"/>
      <c r="P56" s="29">
        <f>SUM(P57:P58)</f>
        <v>0</v>
      </c>
      <c r="Q56" s="30">
        <f>SUM(Q57:Q58)</f>
        <v>0</v>
      </c>
      <c r="R56" s="28">
        <f>SUM(R57:R58)</f>
        <v>0</v>
      </c>
      <c r="S56" s="29">
        <f>SUM(S57:S58)</f>
        <v>0</v>
      </c>
      <c r="T56" s="29"/>
      <c r="U56" s="29">
        <f>SUM(U57:U58)</f>
        <v>0</v>
      </c>
      <c r="V56" s="30">
        <f>SUM(V57:V58)</f>
        <v>0</v>
      </c>
      <c r="W56" s="28">
        <f>SUM(W57:W58)</f>
        <v>0</v>
      </c>
      <c r="X56" s="29">
        <f>SUM(X57:X58)</f>
        <v>0</v>
      </c>
      <c r="Y56" s="29"/>
      <c r="Z56" s="29">
        <f>SUM(Z57:Z58)</f>
        <v>0</v>
      </c>
      <c r="AA56" s="30">
        <f>SUM(AA57:AA58)</f>
        <v>10</v>
      </c>
      <c r="AB56" s="28">
        <f>SUM(AB57:AB58)</f>
        <v>0</v>
      </c>
      <c r="AC56" s="29">
        <f>SUM(AC57:AC58)</f>
        <v>10</v>
      </c>
      <c r="AD56" s="29"/>
      <c r="AE56" s="29">
        <f>SUM(AE57:AE58)</f>
        <v>4</v>
      </c>
      <c r="AF56" s="30">
        <f>SUM(AF57:AF58)</f>
        <v>0</v>
      </c>
      <c r="AG56" s="28">
        <f>SUM(AG57:AG58)</f>
        <v>0</v>
      </c>
      <c r="AH56" s="29">
        <f>SUM(AH57:AH58)</f>
        <v>20</v>
      </c>
      <c r="AI56" s="29"/>
      <c r="AJ56" s="29">
        <f>SUM(AJ57:AJ58)</f>
        <v>10</v>
      </c>
      <c r="AK56" s="30">
        <f>SUM(AK57:AK58)</f>
        <v>10</v>
      </c>
      <c r="AL56" s="28">
        <f>SUM(AL57:AL58)</f>
        <v>0</v>
      </c>
      <c r="AM56" s="29">
        <f>SUM(AM57:AM58)</f>
        <v>10</v>
      </c>
      <c r="AN56" s="29"/>
      <c r="AO56" s="181">
        <f>SUM(AO57:AO58)</f>
        <v>8</v>
      </c>
      <c r="AP56" s="27" t="s">
        <v>2</v>
      </c>
      <c r="AQ56" s="13" t="s">
        <v>2</v>
      </c>
      <c r="AR56" s="27" t="s">
        <v>2</v>
      </c>
      <c r="AS56" s="13" t="s">
        <v>2</v>
      </c>
      <c r="AT56"/>
      <c r="AU56"/>
    </row>
    <row r="57" spans="1:47" x14ac:dyDescent="0.2">
      <c r="A57" s="141" t="s">
        <v>152</v>
      </c>
      <c r="B57" s="139" t="s">
        <v>153</v>
      </c>
      <c r="C57" s="36"/>
      <c r="D57" s="15"/>
      <c r="E57" s="26">
        <f>SUM(G57:I57,L57:N57,Q57:S57,V57:X57,AA57:AC57,AF57:AH57,AK57:AM57)</f>
        <v>60</v>
      </c>
      <c r="F57" s="23">
        <f>SUM(K57,P57,U57,Z57,AE57,AJ57,AO57)</f>
        <v>12</v>
      </c>
      <c r="G57" s="17" t="s">
        <v>2</v>
      </c>
      <c r="H57" s="17" t="s">
        <v>2</v>
      </c>
      <c r="I57" s="17" t="s">
        <v>2</v>
      </c>
      <c r="J57" s="17" t="s">
        <v>2</v>
      </c>
      <c r="K57" s="21" t="s">
        <v>2</v>
      </c>
      <c r="L57" s="17" t="s">
        <v>2</v>
      </c>
      <c r="M57" s="17" t="s">
        <v>2</v>
      </c>
      <c r="N57" s="17" t="s">
        <v>2</v>
      </c>
      <c r="O57" s="17" t="s">
        <v>2</v>
      </c>
      <c r="P57" s="21" t="s">
        <v>2</v>
      </c>
      <c r="Q57" s="17" t="s">
        <v>2</v>
      </c>
      <c r="R57" s="17" t="s">
        <v>2</v>
      </c>
      <c r="S57" s="17" t="s">
        <v>2</v>
      </c>
      <c r="T57" s="17" t="s">
        <v>2</v>
      </c>
      <c r="U57" s="21" t="s">
        <v>2</v>
      </c>
      <c r="V57" s="17"/>
      <c r="W57" s="17"/>
      <c r="X57" s="17"/>
      <c r="Y57" s="17"/>
      <c r="Z57" s="21"/>
      <c r="AA57" s="17">
        <v>10</v>
      </c>
      <c r="AB57" s="17">
        <v>0</v>
      </c>
      <c r="AC57" s="17">
        <v>10</v>
      </c>
      <c r="AD57" s="17" t="s">
        <v>2</v>
      </c>
      <c r="AE57" s="23">
        <v>4</v>
      </c>
      <c r="AF57" s="17">
        <v>0</v>
      </c>
      <c r="AG57" s="17">
        <v>0</v>
      </c>
      <c r="AH57" s="17">
        <v>20</v>
      </c>
      <c r="AI57" s="17" t="s">
        <v>2</v>
      </c>
      <c r="AJ57" s="23">
        <v>4</v>
      </c>
      <c r="AK57" s="17">
        <v>10</v>
      </c>
      <c r="AL57" s="17">
        <v>0</v>
      </c>
      <c r="AM57" s="17">
        <v>10</v>
      </c>
      <c r="AN57" s="17" t="s">
        <v>2</v>
      </c>
      <c r="AO57" s="23">
        <v>4</v>
      </c>
      <c r="AP57" s="17" t="s">
        <v>2</v>
      </c>
      <c r="AQ57" s="16" t="s">
        <v>2</v>
      </c>
      <c r="AR57" s="17" t="s">
        <v>2</v>
      </c>
      <c r="AS57" s="31" t="s">
        <v>2</v>
      </c>
      <c r="AT57"/>
      <c r="AU57"/>
    </row>
    <row r="58" spans="1:47" ht="15" thickBot="1" x14ac:dyDescent="0.25">
      <c r="A58" s="142" t="s">
        <v>154</v>
      </c>
      <c r="B58" s="37" t="s">
        <v>155</v>
      </c>
      <c r="C58" s="36"/>
      <c r="D58" s="38"/>
      <c r="E58" s="26">
        <f>SUM(G58:I58,L58:N58,Q58:S58,V58:X58,AA58:AC58,AF58:AH58,AK58:AM58)</f>
        <v>0</v>
      </c>
      <c r="F58" s="23">
        <f>SUM(K58,P58,U58,Z58,AE58,AJ58,AO58)</f>
        <v>10</v>
      </c>
      <c r="G58" s="171" t="s">
        <v>2</v>
      </c>
      <c r="H58" s="182" t="s">
        <v>2</v>
      </c>
      <c r="I58" s="182" t="s">
        <v>2</v>
      </c>
      <c r="J58" s="182" t="s">
        <v>2</v>
      </c>
      <c r="K58" s="172" t="s">
        <v>2</v>
      </c>
      <c r="L58" s="182" t="s">
        <v>2</v>
      </c>
      <c r="M58" s="182" t="s">
        <v>2</v>
      </c>
      <c r="N58" s="182" t="s">
        <v>2</v>
      </c>
      <c r="O58" s="182" t="s">
        <v>2</v>
      </c>
      <c r="P58" s="172" t="s">
        <v>2</v>
      </c>
      <c r="Q58" s="182" t="s">
        <v>2</v>
      </c>
      <c r="R58" s="182" t="s">
        <v>2</v>
      </c>
      <c r="S58" s="182" t="s">
        <v>2</v>
      </c>
      <c r="T58" s="182" t="s">
        <v>2</v>
      </c>
      <c r="U58" s="172" t="s">
        <v>2</v>
      </c>
      <c r="V58" s="17" t="s">
        <v>2</v>
      </c>
      <c r="W58" s="17" t="s">
        <v>2</v>
      </c>
      <c r="X58" s="17" t="s">
        <v>2</v>
      </c>
      <c r="Y58" s="17" t="s">
        <v>2</v>
      </c>
      <c r="Z58" s="21" t="s">
        <v>2</v>
      </c>
      <c r="AA58" s="17" t="s">
        <v>2</v>
      </c>
      <c r="AB58" s="17" t="s">
        <v>2</v>
      </c>
      <c r="AC58" s="17" t="s">
        <v>2</v>
      </c>
      <c r="AD58" s="17" t="s">
        <v>2</v>
      </c>
      <c r="AE58" s="23" t="s">
        <v>2</v>
      </c>
      <c r="AF58" s="17"/>
      <c r="AG58" s="17" t="s">
        <v>2</v>
      </c>
      <c r="AH58" s="17" t="s">
        <v>2</v>
      </c>
      <c r="AI58" s="17" t="s">
        <v>2</v>
      </c>
      <c r="AJ58" s="23">
        <v>6</v>
      </c>
      <c r="AK58" s="17"/>
      <c r="AL58" s="17" t="s">
        <v>2</v>
      </c>
      <c r="AM58" s="17" t="s">
        <v>2</v>
      </c>
      <c r="AN58" s="17" t="s">
        <v>2</v>
      </c>
      <c r="AO58" s="23">
        <v>4</v>
      </c>
      <c r="AP58" s="183" t="s">
        <v>2</v>
      </c>
      <c r="AQ58" s="24" t="s">
        <v>2</v>
      </c>
      <c r="AR58" s="183" t="s">
        <v>2</v>
      </c>
      <c r="AS58" s="39" t="s">
        <v>2</v>
      </c>
      <c r="AT58"/>
      <c r="AU58"/>
    </row>
    <row r="59" spans="1:47" s="43" customFormat="1" ht="14.25" thickTop="1" thickBot="1" x14ac:dyDescent="0.25">
      <c r="A59" s="143" t="s">
        <v>2</v>
      </c>
      <c r="B59" s="40" t="s">
        <v>2</v>
      </c>
      <c r="C59" s="41" t="s">
        <v>156</v>
      </c>
      <c r="D59" s="42"/>
      <c r="E59" s="30">
        <f>E9+E22+E27+E56</f>
        <v>754</v>
      </c>
      <c r="F59" s="29">
        <f>F9+F22+F27+F56</f>
        <v>210</v>
      </c>
      <c r="G59" s="30">
        <f>G9+G22+G27+G56</f>
        <v>45</v>
      </c>
      <c r="H59" s="28">
        <f>SUM(H9+H22+H27+H56)</f>
        <v>41</v>
      </c>
      <c r="I59" s="29">
        <f>SUM(I9+I22+I27+I56)</f>
        <v>15</v>
      </c>
      <c r="J59" s="29"/>
      <c r="K59" s="29">
        <f>SUM(K9+K22+K27+K56)</f>
        <v>29</v>
      </c>
      <c r="L59" s="27">
        <f>L9+L22+L27+L56</f>
        <v>60</v>
      </c>
      <c r="M59" s="28">
        <f>SUM(M9+M22+M27+M56)</f>
        <v>31</v>
      </c>
      <c r="N59" s="29">
        <f>SUM(N9+N22+N27+N56)</f>
        <v>30</v>
      </c>
      <c r="O59" s="29"/>
      <c r="P59" s="29">
        <f>SUM(P9+P22+P27+P56)</f>
        <v>30</v>
      </c>
      <c r="Q59" s="27">
        <f>Q9+Q22+Q27+Q56</f>
        <v>65</v>
      </c>
      <c r="R59" s="28">
        <f>SUM(R9+R22+R27+R56)</f>
        <v>26</v>
      </c>
      <c r="S59" s="29">
        <f>SUM(S9+S22+S27+S56)</f>
        <v>50</v>
      </c>
      <c r="T59" s="29"/>
      <c r="U59" s="29">
        <f>SUM(U9+U22+U27+U56)</f>
        <v>31</v>
      </c>
      <c r="V59" s="27">
        <f>V9+V22+V27+V56</f>
        <v>60</v>
      </c>
      <c r="W59" s="28">
        <f>SUM(W9+W22+W27+W56)</f>
        <v>41</v>
      </c>
      <c r="X59" s="29">
        <f>SUM(X9+X22+X27+X56)</f>
        <v>35</v>
      </c>
      <c r="Y59" s="29"/>
      <c r="Z59" s="29">
        <f>SUM(Z9+Z22+Z27+Z56)</f>
        <v>33</v>
      </c>
      <c r="AA59" s="27">
        <f>AA9+AA22+AA27+AA56</f>
        <v>60</v>
      </c>
      <c r="AB59" s="28">
        <f>SUM(AB9+AB22+AB27+AB56)</f>
        <v>0</v>
      </c>
      <c r="AC59" s="29">
        <f>SUM(AC9+AC22+AC27+AC56)</f>
        <v>65</v>
      </c>
      <c r="AD59" s="29"/>
      <c r="AE59" s="29">
        <f>SUM(AE9+AE22+AE27+AE56)</f>
        <v>31</v>
      </c>
      <c r="AF59" s="27">
        <f>AF9+AF22+AF27+AF56</f>
        <v>30</v>
      </c>
      <c r="AG59" s="28">
        <f>SUM(AG9+AG22+AG27+AG56)</f>
        <v>0</v>
      </c>
      <c r="AH59" s="29">
        <f>SUM(AH9+AH22+AH27+AH56)</f>
        <v>60</v>
      </c>
      <c r="AI59" s="29"/>
      <c r="AJ59" s="29">
        <f>SUM(AJ9+AJ22+AJ27+AJ56)</f>
        <v>28</v>
      </c>
      <c r="AK59" s="27">
        <f>AK9+AK22+AK27+AK56</f>
        <v>20</v>
      </c>
      <c r="AL59" s="28">
        <f>SUM(AL9+AL22+AL27+AL56)</f>
        <v>0</v>
      </c>
      <c r="AM59" s="29">
        <f>SUM(AM9+AM22+AM27+AM56)</f>
        <v>20</v>
      </c>
      <c r="AN59" s="29"/>
      <c r="AO59" s="29">
        <f>SUM(AO9+AO22+AO27+AO56)</f>
        <v>28</v>
      </c>
      <c r="AP59" s="27" t="s">
        <v>2</v>
      </c>
      <c r="AQ59" s="13" t="s">
        <v>2</v>
      </c>
      <c r="AR59" s="27" t="s">
        <v>2</v>
      </c>
      <c r="AS59" s="13" t="s">
        <v>2</v>
      </c>
      <c r="AT59"/>
      <c r="AU59"/>
    </row>
    <row r="60" spans="1:47" ht="13.5" thickTop="1" x14ac:dyDescent="0.2">
      <c r="A60" s="144" t="s">
        <v>2</v>
      </c>
      <c r="B60" s="16" t="s">
        <v>2</v>
      </c>
      <c r="C60" s="44" t="s">
        <v>157</v>
      </c>
      <c r="D60" s="15"/>
      <c r="E60" s="26" t="s">
        <v>2</v>
      </c>
      <c r="F60" s="23" t="s">
        <v>2</v>
      </c>
      <c r="G60" s="17">
        <f>SUM(G59,H59,I59)</f>
        <v>101</v>
      </c>
      <c r="H60" s="17" t="s">
        <v>2</v>
      </c>
      <c r="I60" s="17" t="s">
        <v>2</v>
      </c>
      <c r="J60" s="17" t="s">
        <v>2</v>
      </c>
      <c r="K60" s="23" t="s">
        <v>2</v>
      </c>
      <c r="L60" s="17">
        <f>SUM(L59,M59,N59)</f>
        <v>121</v>
      </c>
      <c r="M60" s="17" t="s">
        <v>2</v>
      </c>
      <c r="N60" s="17" t="s">
        <v>2</v>
      </c>
      <c r="O60" s="17" t="s">
        <v>2</v>
      </c>
      <c r="P60" s="23" t="s">
        <v>2</v>
      </c>
      <c r="Q60" s="17">
        <f>SUM(Q59,R59,S59)</f>
        <v>141</v>
      </c>
      <c r="R60" s="17" t="s">
        <v>2</v>
      </c>
      <c r="S60" s="17" t="s">
        <v>2</v>
      </c>
      <c r="T60" s="17" t="s">
        <v>2</v>
      </c>
      <c r="U60" s="23" t="s">
        <v>2</v>
      </c>
      <c r="V60" s="184">
        <f>SUM(V59,W59,X59)</f>
        <v>136</v>
      </c>
      <c r="W60" s="184" t="s">
        <v>2</v>
      </c>
      <c r="X60" s="184" t="s">
        <v>2</v>
      </c>
      <c r="Y60" s="184" t="s">
        <v>2</v>
      </c>
      <c r="Z60" s="185" t="s">
        <v>2</v>
      </c>
      <c r="AA60" s="184">
        <f>SUM(AA59,AB59,AC59)</f>
        <v>125</v>
      </c>
      <c r="AB60" s="184" t="s">
        <v>2</v>
      </c>
      <c r="AC60" s="184" t="s">
        <v>2</v>
      </c>
      <c r="AD60" s="184" t="s">
        <v>2</v>
      </c>
      <c r="AE60" s="185" t="s">
        <v>2</v>
      </c>
      <c r="AF60" s="184">
        <f>SUM(AF59,AG59,AH59)</f>
        <v>90</v>
      </c>
      <c r="AG60" s="184" t="s">
        <v>2</v>
      </c>
      <c r="AH60" s="184" t="s">
        <v>2</v>
      </c>
      <c r="AI60" s="184" t="s">
        <v>2</v>
      </c>
      <c r="AJ60" s="185" t="s">
        <v>2</v>
      </c>
      <c r="AK60" s="184">
        <f>SUM(AK59,AL59,AM59)</f>
        <v>40</v>
      </c>
      <c r="AL60" s="184" t="s">
        <v>2</v>
      </c>
      <c r="AM60" s="184" t="s">
        <v>2</v>
      </c>
      <c r="AN60" s="184" t="s">
        <v>2</v>
      </c>
      <c r="AO60" s="185" t="s">
        <v>2</v>
      </c>
      <c r="AP60" s="184" t="s">
        <v>2</v>
      </c>
      <c r="AQ60" s="46" t="s">
        <v>2</v>
      </c>
      <c r="AR60" s="184" t="s">
        <v>2</v>
      </c>
      <c r="AS60" s="45" t="s">
        <v>2</v>
      </c>
      <c r="AT60"/>
      <c r="AU60"/>
    </row>
    <row r="61" spans="1:47" x14ac:dyDescent="0.2">
      <c r="A61" s="145" t="s">
        <v>2</v>
      </c>
      <c r="B61" s="16" t="s">
        <v>2</v>
      </c>
      <c r="C61" s="47" t="s">
        <v>158</v>
      </c>
      <c r="D61" s="15"/>
      <c r="E61" s="26" t="s">
        <v>2</v>
      </c>
      <c r="F61" s="23" t="s">
        <v>2</v>
      </c>
      <c r="G61" s="17" t="s">
        <v>2</v>
      </c>
      <c r="H61" s="17" t="s">
        <v>2</v>
      </c>
      <c r="I61" s="17" t="s">
        <v>2</v>
      </c>
      <c r="J61" s="48">
        <f>COUNTIF(J10:J26,"v")+COUNTIF(J28:J58,"v")</f>
        <v>2</v>
      </c>
      <c r="K61" s="23" t="s">
        <v>2</v>
      </c>
      <c r="L61" s="22" t="s">
        <v>2</v>
      </c>
      <c r="M61" s="17" t="s">
        <v>2</v>
      </c>
      <c r="N61" s="17" t="s">
        <v>2</v>
      </c>
      <c r="O61" s="48">
        <f>COUNTIF(O10:O26,"v")+COUNTIF(O28:O58,"v")</f>
        <v>4</v>
      </c>
      <c r="P61" s="23" t="s">
        <v>2</v>
      </c>
      <c r="Q61" s="22" t="s">
        <v>2</v>
      </c>
      <c r="R61" s="17" t="s">
        <v>2</v>
      </c>
      <c r="S61" s="17" t="s">
        <v>2</v>
      </c>
      <c r="T61" s="48">
        <f>COUNTIF(T10:T26,"v")+COUNTIF(T28:T58,"v")</f>
        <v>3</v>
      </c>
      <c r="U61" s="23" t="s">
        <v>2</v>
      </c>
      <c r="V61" s="22" t="s">
        <v>2</v>
      </c>
      <c r="W61" s="17" t="s">
        <v>2</v>
      </c>
      <c r="X61" s="17" t="s">
        <v>2</v>
      </c>
      <c r="Y61" s="48">
        <f>COUNTIF(Y10:Y26,"v")+COUNTIF(Y28:Y58,"v")</f>
        <v>4</v>
      </c>
      <c r="Z61" s="23" t="s">
        <v>2</v>
      </c>
      <c r="AA61" s="22" t="s">
        <v>2</v>
      </c>
      <c r="AB61" s="17" t="s">
        <v>2</v>
      </c>
      <c r="AC61" s="17" t="s">
        <v>2</v>
      </c>
      <c r="AD61" s="48">
        <f>COUNTIF(AD10:AD26,"v")+COUNTIF(AD28:AD58,"v")</f>
        <v>2</v>
      </c>
      <c r="AE61" s="23" t="s">
        <v>2</v>
      </c>
      <c r="AF61" s="22" t="s">
        <v>2</v>
      </c>
      <c r="AG61" s="17" t="s">
        <v>2</v>
      </c>
      <c r="AH61" s="17" t="s">
        <v>2</v>
      </c>
      <c r="AI61" s="48">
        <f>COUNTIF(AI10:AI26,"v")+COUNTIF(AI28:AI58,"v")</f>
        <v>1</v>
      </c>
      <c r="AJ61" s="23" t="s">
        <v>2</v>
      </c>
      <c r="AK61" s="22" t="s">
        <v>2</v>
      </c>
      <c r="AL61" s="17" t="s">
        <v>2</v>
      </c>
      <c r="AM61" s="17" t="s">
        <v>2</v>
      </c>
      <c r="AN61" s="48">
        <f>COUNTIF(AN10:AN26,"v")+COUNTIF(AN28:AN58,"v")</f>
        <v>0</v>
      </c>
      <c r="AO61" s="21" t="s">
        <v>2</v>
      </c>
      <c r="AP61" s="17" t="s">
        <v>2</v>
      </c>
      <c r="AQ61" s="16" t="s">
        <v>2</v>
      </c>
      <c r="AR61" s="17" t="s">
        <v>2</v>
      </c>
      <c r="AS61" s="31" t="s">
        <v>2</v>
      </c>
      <c r="AT61"/>
      <c r="AU61"/>
    </row>
    <row r="62" spans="1:47" x14ac:dyDescent="0.2">
      <c r="A62" s="141" t="s">
        <v>2</v>
      </c>
      <c r="B62" s="16" t="s">
        <v>2</v>
      </c>
      <c r="C62" s="49" t="s">
        <v>159</v>
      </c>
      <c r="D62" s="15"/>
      <c r="E62" s="26" t="s">
        <v>2</v>
      </c>
      <c r="F62" s="23" t="s">
        <v>2</v>
      </c>
      <c r="G62" s="17" t="s">
        <v>2</v>
      </c>
      <c r="H62" s="17" t="s">
        <v>2</v>
      </c>
      <c r="I62" s="17" t="s">
        <v>2</v>
      </c>
      <c r="J62" s="48">
        <f>COUNTIF(J10:J26,"é")+COUNTIF(J28:J58,"é")</f>
        <v>3</v>
      </c>
      <c r="K62" s="23" t="s">
        <v>2</v>
      </c>
      <c r="L62" s="22" t="s">
        <v>2</v>
      </c>
      <c r="M62" s="17" t="s">
        <v>2</v>
      </c>
      <c r="N62" s="17" t="s">
        <v>2</v>
      </c>
      <c r="O62" s="48">
        <f>COUNTIF(O10:O26,"é")+COUNTIF(O28:O58,"é")</f>
        <v>2</v>
      </c>
      <c r="P62" s="23" t="s">
        <v>2</v>
      </c>
      <c r="Q62" s="22" t="s">
        <v>2</v>
      </c>
      <c r="R62" s="17" t="s">
        <v>2</v>
      </c>
      <c r="S62" s="17" t="s">
        <v>2</v>
      </c>
      <c r="T62" s="48">
        <f>COUNTIF(T10:T26,"é")+COUNTIF(T28:T58,"é")</f>
        <v>4</v>
      </c>
      <c r="U62" s="23" t="s">
        <v>2</v>
      </c>
      <c r="V62" s="22" t="s">
        <v>2</v>
      </c>
      <c r="W62" s="17" t="s">
        <v>2</v>
      </c>
      <c r="X62" s="17" t="s">
        <v>2</v>
      </c>
      <c r="Y62" s="48">
        <f>COUNTIF(Y10:Y26,"é")+COUNTIF(Y28:Y58,"é")</f>
        <v>3</v>
      </c>
      <c r="Z62" s="23" t="s">
        <v>2</v>
      </c>
      <c r="AA62" s="22" t="s">
        <v>2</v>
      </c>
      <c r="AB62" s="17" t="s">
        <v>2</v>
      </c>
      <c r="AC62" s="17" t="s">
        <v>2</v>
      </c>
      <c r="AD62" s="48">
        <f>COUNTIF(AD10:AD26,"é")+COUNTIF(AD28:AD58,"é")</f>
        <v>2</v>
      </c>
      <c r="AE62" s="23" t="s">
        <v>2</v>
      </c>
      <c r="AF62" s="22" t="s">
        <v>2</v>
      </c>
      <c r="AG62" s="17" t="s">
        <v>2</v>
      </c>
      <c r="AH62" s="17" t="s">
        <v>2</v>
      </c>
      <c r="AI62" s="48">
        <f>COUNTIF(AI10:AI26,"é")+COUNTIF(AI28:AI58,"é")</f>
        <v>1</v>
      </c>
      <c r="AJ62" s="23" t="s">
        <v>2</v>
      </c>
      <c r="AK62" s="22" t="s">
        <v>2</v>
      </c>
      <c r="AL62" s="17" t="s">
        <v>2</v>
      </c>
      <c r="AM62" s="17" t="s">
        <v>2</v>
      </c>
      <c r="AN62" s="48">
        <f>COUNTIF(AN10:AN26,"é")+COUNTIF(AN28:AN58,"é")</f>
        <v>1</v>
      </c>
      <c r="AO62" s="21" t="s">
        <v>2</v>
      </c>
      <c r="AP62" s="17" t="s">
        <v>2</v>
      </c>
      <c r="AQ62" s="16" t="s">
        <v>2</v>
      </c>
      <c r="AR62" s="17" t="s">
        <v>2</v>
      </c>
      <c r="AS62" s="31" t="s">
        <v>2</v>
      </c>
      <c r="AT62"/>
      <c r="AU62"/>
    </row>
    <row r="63" spans="1:47" ht="12.75" customHeight="1" x14ac:dyDescent="0.2">
      <c r="A63" s="147"/>
      <c r="B63" s="158" t="s">
        <v>160</v>
      </c>
      <c r="C63" s="148"/>
      <c r="D63" s="149"/>
      <c r="E63" s="150">
        <f t="shared" ref="E63:L63" si="12">SUM(E64:E66)</f>
        <v>25</v>
      </c>
      <c r="F63" s="151">
        <f t="shared" si="12"/>
        <v>8</v>
      </c>
      <c r="G63" s="151">
        <f t="shared" si="12"/>
        <v>0</v>
      </c>
      <c r="H63" s="151">
        <f t="shared" si="12"/>
        <v>5</v>
      </c>
      <c r="I63" s="152">
        <f t="shared" si="12"/>
        <v>0</v>
      </c>
      <c r="J63" s="153">
        <f t="shared" si="12"/>
        <v>0</v>
      </c>
      <c r="K63" s="151">
        <f t="shared" si="12"/>
        <v>0</v>
      </c>
      <c r="L63" s="151">
        <f t="shared" si="12"/>
        <v>0</v>
      </c>
      <c r="M63" s="151"/>
      <c r="N63" s="154">
        <f>SUM(N64:N66)</f>
        <v>0</v>
      </c>
      <c r="O63" s="147">
        <f>SUM(O64:O66)</f>
        <v>0</v>
      </c>
      <c r="P63" s="151">
        <f>SUM(P64:P66)</f>
        <v>0</v>
      </c>
      <c r="Q63" s="151">
        <f>SUM(Q64:Q66)</f>
        <v>0</v>
      </c>
      <c r="R63" s="151"/>
      <c r="S63" s="154">
        <f>SUM(S64:S66)</f>
        <v>0</v>
      </c>
      <c r="T63" s="147">
        <f>SUM(T64:T66)</f>
        <v>0</v>
      </c>
      <c r="U63" s="147">
        <f>SUM(U64:U66)</f>
        <v>0</v>
      </c>
      <c r="V63" s="151">
        <f>SUM(V64:V66)</f>
        <v>0</v>
      </c>
      <c r="W63" s="151"/>
      <c r="X63" s="151">
        <f>SUM(X64:X66)</f>
        <v>0</v>
      </c>
      <c r="Y63" s="147">
        <f>SUM(Y64:Y66)</f>
        <v>0</v>
      </c>
      <c r="Z63" s="151">
        <f>SUM(Z64:Z66)</f>
        <v>0</v>
      </c>
      <c r="AA63" s="151">
        <f>SUM(AA64:AA66)</f>
        <v>10</v>
      </c>
      <c r="AB63" s="151"/>
      <c r="AC63" s="154">
        <f>SUM(AC64:AC66)</f>
        <v>0</v>
      </c>
      <c r="AD63" s="147">
        <f>SUM(AD64:AD66)</f>
        <v>0</v>
      </c>
      <c r="AE63" s="151">
        <f>SUM(AE64:AE66)</f>
        <v>4</v>
      </c>
      <c r="AF63" s="151">
        <f>SUM(AF64:AF66)</f>
        <v>10</v>
      </c>
      <c r="AG63" s="151"/>
      <c r="AH63" s="154">
        <f>SUM(AH64:AH66)</f>
        <v>0</v>
      </c>
      <c r="AI63" s="147">
        <f>SUM(AI64:AI66)</f>
        <v>0</v>
      </c>
      <c r="AJ63" s="151">
        <f>SUM(AJ64:AJ66)</f>
        <v>4</v>
      </c>
      <c r="AK63" s="151">
        <f>SUM(AK64:AK66)</f>
        <v>0</v>
      </c>
      <c r="AL63" s="151"/>
      <c r="AM63" s="155">
        <f>SUM(AM64:AM66)</f>
        <v>0</v>
      </c>
      <c r="AN63" s="155"/>
      <c r="AO63" s="155">
        <f t="shared" ref="AO63" si="13">SUM(AO64:AO66)</f>
        <v>0</v>
      </c>
      <c r="AP63" s="156"/>
      <c r="AQ63" s="157"/>
      <c r="AR63" s="156"/>
    </row>
    <row r="64" spans="1:47" x14ac:dyDescent="0.2">
      <c r="A64" s="141" t="s">
        <v>161</v>
      </c>
      <c r="B64" s="16" t="s">
        <v>162</v>
      </c>
      <c r="C64" s="14" t="s">
        <v>163</v>
      </c>
      <c r="D64" s="25" t="s">
        <v>72</v>
      </c>
      <c r="E64" s="26">
        <f t="shared" ref="E64:E66" si="14">SUM(G64:I64,L64:N64,Q64:S64,V64:X64,AA64:AC64,AF64:AH64,AK64:AM64)</f>
        <v>5</v>
      </c>
      <c r="F64" s="178">
        <f t="shared" ref="F64:F66" si="15">SUM(K64,P64,U64,Z64,AE64,AJ64,AO64)</f>
        <v>0</v>
      </c>
      <c r="G64" s="26">
        <v>0</v>
      </c>
      <c r="H64" s="17">
        <v>5</v>
      </c>
      <c r="I64" s="18">
        <v>0</v>
      </c>
      <c r="J64" s="19" t="s">
        <v>164</v>
      </c>
      <c r="K64" s="20">
        <v>0</v>
      </c>
      <c r="L64" s="17"/>
      <c r="M64" s="17"/>
      <c r="N64" s="17"/>
      <c r="O64" s="108"/>
      <c r="P64" s="23"/>
      <c r="Q64" s="17"/>
      <c r="R64" s="17"/>
      <c r="S64" s="17"/>
      <c r="T64" s="108"/>
      <c r="U64" s="23"/>
      <c r="V64" s="17"/>
      <c r="W64" s="17"/>
      <c r="X64" s="17"/>
      <c r="Y64" s="108"/>
      <c r="Z64" s="23"/>
      <c r="AA64" s="17"/>
      <c r="AB64" s="17"/>
      <c r="AC64" s="17"/>
      <c r="AD64" s="108"/>
      <c r="AE64" s="23"/>
      <c r="AF64" s="17"/>
      <c r="AG64" s="17"/>
      <c r="AH64" s="17"/>
      <c r="AI64" s="108"/>
      <c r="AJ64" s="23"/>
      <c r="AK64" s="17"/>
      <c r="AL64" s="17"/>
      <c r="AM64" s="17"/>
      <c r="AN64" s="108"/>
      <c r="AO64" s="21"/>
      <c r="AP64" s="17"/>
      <c r="AQ64" s="16"/>
      <c r="AR64" s="17"/>
      <c r="AS64" s="31"/>
      <c r="AT64"/>
      <c r="AU64"/>
    </row>
    <row r="65" spans="1:47" ht="14.25" x14ac:dyDescent="0.2">
      <c r="A65" s="141" t="s">
        <v>165</v>
      </c>
      <c r="B65" s="16" t="s">
        <v>2</v>
      </c>
      <c r="C65" s="36" t="s">
        <v>166</v>
      </c>
      <c r="D65" s="15"/>
      <c r="E65" s="26">
        <f t="shared" si="14"/>
        <v>10</v>
      </c>
      <c r="F65" s="178">
        <f t="shared" si="15"/>
        <v>4</v>
      </c>
      <c r="G65" s="26" t="s">
        <v>2</v>
      </c>
      <c r="H65" s="17" t="s">
        <v>2</v>
      </c>
      <c r="I65" s="17" t="s">
        <v>2</v>
      </c>
      <c r="J65" s="17" t="s">
        <v>2</v>
      </c>
      <c r="K65" s="23" t="s">
        <v>2</v>
      </c>
      <c r="L65" s="17" t="s">
        <v>2</v>
      </c>
      <c r="M65" s="17" t="s">
        <v>2</v>
      </c>
      <c r="N65" s="17" t="s">
        <v>2</v>
      </c>
      <c r="O65" s="17" t="s">
        <v>2</v>
      </c>
      <c r="P65" s="23" t="s">
        <v>2</v>
      </c>
      <c r="Q65" s="17" t="s">
        <v>2</v>
      </c>
      <c r="R65" s="17" t="s">
        <v>2</v>
      </c>
      <c r="S65" s="17" t="s">
        <v>2</v>
      </c>
      <c r="T65" s="17" t="s">
        <v>2</v>
      </c>
      <c r="U65" s="23" t="s">
        <v>2</v>
      </c>
      <c r="V65" s="17" t="s">
        <v>2</v>
      </c>
      <c r="W65" s="17" t="s">
        <v>2</v>
      </c>
      <c r="X65" s="17" t="s">
        <v>2</v>
      </c>
      <c r="Y65" s="17" t="s">
        <v>2</v>
      </c>
      <c r="Z65" s="23" t="s">
        <v>2</v>
      </c>
      <c r="AA65" s="17">
        <v>10</v>
      </c>
      <c r="AB65" s="17">
        <v>0</v>
      </c>
      <c r="AC65" s="17">
        <v>0</v>
      </c>
      <c r="AD65" s="17" t="s">
        <v>30</v>
      </c>
      <c r="AE65" s="23">
        <v>4</v>
      </c>
      <c r="AF65" s="17" t="s">
        <v>2</v>
      </c>
      <c r="AG65" s="17" t="s">
        <v>2</v>
      </c>
      <c r="AH65" s="17" t="s">
        <v>2</v>
      </c>
      <c r="AI65" s="17" t="s">
        <v>2</v>
      </c>
      <c r="AJ65" s="23" t="s">
        <v>2</v>
      </c>
      <c r="AK65" s="17" t="s">
        <v>2</v>
      </c>
      <c r="AL65" s="17" t="s">
        <v>2</v>
      </c>
      <c r="AM65" s="17" t="s">
        <v>2</v>
      </c>
      <c r="AN65" s="17" t="s">
        <v>2</v>
      </c>
      <c r="AO65" s="23" t="s">
        <v>2</v>
      </c>
      <c r="AP65" s="17" t="s">
        <v>2</v>
      </c>
      <c r="AQ65" s="16" t="s">
        <v>2</v>
      </c>
      <c r="AR65" s="17" t="s">
        <v>2</v>
      </c>
      <c r="AS65" s="31" t="s">
        <v>2</v>
      </c>
      <c r="AT65"/>
      <c r="AU65"/>
    </row>
    <row r="66" spans="1:47" ht="15" thickBot="1" x14ac:dyDescent="0.25">
      <c r="A66" s="146" t="s">
        <v>167</v>
      </c>
      <c r="B66" s="33" t="s">
        <v>2</v>
      </c>
      <c r="C66" s="50" t="s">
        <v>168</v>
      </c>
      <c r="D66" s="51"/>
      <c r="E66" s="186">
        <f t="shared" si="14"/>
        <v>10</v>
      </c>
      <c r="F66" s="166">
        <f t="shared" si="15"/>
        <v>4</v>
      </c>
      <c r="G66" s="179" t="s">
        <v>2</v>
      </c>
      <c r="H66" s="179" t="s">
        <v>2</v>
      </c>
      <c r="I66" s="179" t="s">
        <v>2</v>
      </c>
      <c r="J66" s="179" t="s">
        <v>2</v>
      </c>
      <c r="K66" s="166" t="s">
        <v>2</v>
      </c>
      <c r="L66" s="179" t="s">
        <v>2</v>
      </c>
      <c r="M66" s="179" t="s">
        <v>2</v>
      </c>
      <c r="N66" s="179" t="s">
        <v>2</v>
      </c>
      <c r="O66" s="179" t="s">
        <v>2</v>
      </c>
      <c r="P66" s="166" t="s">
        <v>2</v>
      </c>
      <c r="Q66" s="179" t="s">
        <v>2</v>
      </c>
      <c r="R66" s="179" t="s">
        <v>2</v>
      </c>
      <c r="S66" s="179" t="s">
        <v>2</v>
      </c>
      <c r="T66" s="179" t="s">
        <v>2</v>
      </c>
      <c r="U66" s="166" t="s">
        <v>2</v>
      </c>
      <c r="V66" s="179" t="s">
        <v>2</v>
      </c>
      <c r="W66" s="179" t="s">
        <v>2</v>
      </c>
      <c r="X66" s="179" t="s">
        <v>2</v>
      </c>
      <c r="Y66" s="179" t="s">
        <v>2</v>
      </c>
      <c r="Z66" s="166" t="s">
        <v>2</v>
      </c>
      <c r="AA66" s="179" t="s">
        <v>2</v>
      </c>
      <c r="AB66" s="179" t="s">
        <v>2</v>
      </c>
      <c r="AC66" s="179" t="s">
        <v>2</v>
      </c>
      <c r="AD66" s="179" t="s">
        <v>2</v>
      </c>
      <c r="AE66" s="166" t="s">
        <v>2</v>
      </c>
      <c r="AF66" s="179">
        <v>10</v>
      </c>
      <c r="AG66" s="179">
        <v>0</v>
      </c>
      <c r="AH66" s="179">
        <v>0</v>
      </c>
      <c r="AI66" s="179" t="s">
        <v>30</v>
      </c>
      <c r="AJ66" s="166">
        <v>4</v>
      </c>
      <c r="AK66" s="179" t="s">
        <v>2</v>
      </c>
      <c r="AL66" s="179" t="s">
        <v>2</v>
      </c>
      <c r="AM66" s="179" t="s">
        <v>2</v>
      </c>
      <c r="AN66" s="179" t="s">
        <v>2</v>
      </c>
      <c r="AO66" s="166" t="s">
        <v>2</v>
      </c>
      <c r="AP66" s="179" t="s">
        <v>2</v>
      </c>
      <c r="AQ66" s="33" t="s">
        <v>2</v>
      </c>
      <c r="AR66" s="179" t="s">
        <v>2</v>
      </c>
      <c r="AS66" s="34" t="s">
        <v>2</v>
      </c>
      <c r="AT66"/>
      <c r="AU66"/>
    </row>
    <row r="67" spans="1:47" ht="14.25" x14ac:dyDescent="0.2">
      <c r="A67" s="206" t="s">
        <v>169</v>
      </c>
      <c r="B67" s="1"/>
      <c r="C67" s="1"/>
      <c r="D67" s="1"/>
      <c r="E67" s="5"/>
      <c r="F67" s="5"/>
      <c r="G67" s="5"/>
      <c r="H67" s="5"/>
      <c r="I67" s="5"/>
      <c r="J67" s="180"/>
      <c r="K67" s="5"/>
      <c r="L67" s="5"/>
      <c r="M67" s="5"/>
      <c r="N67" s="5"/>
      <c r="O67" s="180"/>
      <c r="P67" s="5"/>
      <c r="Q67" s="5"/>
      <c r="R67" s="5"/>
      <c r="S67" s="5"/>
      <c r="T67" s="180"/>
      <c r="U67" s="5"/>
      <c r="V67" s="5"/>
      <c r="W67" s="5"/>
      <c r="X67" s="5"/>
      <c r="Y67" s="180"/>
      <c r="Z67" s="5"/>
      <c r="AA67" s="5"/>
      <c r="AB67" s="5"/>
      <c r="AC67" s="5"/>
      <c r="AD67" s="180"/>
      <c r="AE67" s="5"/>
      <c r="AF67" s="5"/>
      <c r="AG67" s="5"/>
      <c r="AH67" s="5"/>
      <c r="AI67" s="180"/>
      <c r="AJ67" s="5"/>
      <c r="AK67" s="5"/>
      <c r="AL67" s="5"/>
      <c r="AM67" s="5"/>
      <c r="AN67" s="180"/>
      <c r="AO67" s="180"/>
      <c r="AP67" s="161"/>
      <c r="AQ67" s="2"/>
      <c r="AR67" s="161"/>
      <c r="AS67" s="2"/>
      <c r="AT67" s="2"/>
      <c r="AU67" s="2"/>
    </row>
    <row r="68" spans="1:47" ht="14.25" x14ac:dyDescent="0.2">
      <c r="A68" s="331" t="s">
        <v>170</v>
      </c>
      <c r="B68" s="332"/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2"/>
      <c r="AQ68" s="332"/>
      <c r="AR68" s="332"/>
      <c r="AS68" s="332"/>
      <c r="AT68"/>
      <c r="AU68"/>
    </row>
    <row r="69" spans="1:47" s="43" customFormat="1" ht="14.25" x14ac:dyDescent="0.2">
      <c r="A69" s="205" t="s">
        <v>171</v>
      </c>
      <c r="B69" s="1"/>
      <c r="C69" s="1"/>
      <c r="D69" s="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1"/>
      <c r="AR69" s="5"/>
      <c r="AS69" s="1"/>
      <c r="AT69"/>
      <c r="AU69"/>
    </row>
    <row r="70" spans="1:47" ht="14.25" x14ac:dyDescent="0.2">
      <c r="A70" s="205" t="s">
        <v>172</v>
      </c>
      <c r="B70" s="1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1"/>
      <c r="AR70" s="5"/>
      <c r="AS70" s="1"/>
      <c r="AT70"/>
      <c r="AU70"/>
    </row>
    <row r="71" spans="1:47" ht="14.25" x14ac:dyDescent="0.2">
      <c r="A71" s="205" t="s">
        <v>173</v>
      </c>
      <c r="B71" s="1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1"/>
      <c r="AR71" s="5"/>
      <c r="AS71" s="1"/>
      <c r="AT71" s="1"/>
      <c r="AU71" s="2"/>
    </row>
    <row r="72" spans="1:47" x14ac:dyDescent="0.2">
      <c r="A72" s="5"/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1"/>
      <c r="AR72" s="5"/>
      <c r="AS72" s="1"/>
      <c r="AT72"/>
      <c r="AU72"/>
    </row>
    <row r="73" spans="1:47" x14ac:dyDescent="0.2">
      <c r="A73" s="5"/>
      <c r="B73" s="1" t="s">
        <v>174</v>
      </c>
      <c r="C73" s="1"/>
      <c r="D73" s="1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5"/>
      <c r="P73" s="180"/>
      <c r="Q73" s="180"/>
      <c r="R73" s="180"/>
      <c r="S73" s="180"/>
      <c r="T73" s="5"/>
      <c r="U73" s="180"/>
      <c r="V73" s="180"/>
      <c r="W73" s="180"/>
      <c r="X73" s="180"/>
      <c r="Y73" s="5"/>
      <c r="Z73" s="180"/>
      <c r="AA73" s="180"/>
      <c r="AB73" s="180"/>
      <c r="AC73" s="180"/>
      <c r="AD73" s="5"/>
      <c r="AE73" s="180"/>
      <c r="AF73" s="5"/>
      <c r="AG73" s="5"/>
      <c r="AH73" s="5"/>
      <c r="AI73" s="5"/>
      <c r="AJ73" s="180"/>
      <c r="AK73" s="5"/>
      <c r="AL73" s="5"/>
      <c r="AM73" s="5"/>
      <c r="AN73" s="5"/>
      <c r="AO73" s="180"/>
      <c r="AP73" s="180"/>
      <c r="AQ73" s="2"/>
      <c r="AR73" s="180"/>
      <c r="AS73" s="2"/>
      <c r="AT73"/>
      <c r="AU73"/>
    </row>
    <row r="74" spans="1:47" ht="13.5" thickBot="1" x14ac:dyDescent="0.25">
      <c r="A74" s="5"/>
      <c r="B74"/>
      <c r="C74"/>
      <c r="D7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5"/>
      <c r="P74" s="180"/>
      <c r="Q74" s="180"/>
      <c r="R74" s="180"/>
      <c r="S74" s="180"/>
      <c r="T74" s="5"/>
      <c r="U74" s="180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2"/>
      <c r="AR74" s="161"/>
      <c r="AS74" s="2"/>
      <c r="AT74"/>
      <c r="AU74"/>
    </row>
    <row r="75" spans="1:47" x14ac:dyDescent="0.2">
      <c r="A75" s="5"/>
      <c r="B75" s="320" t="s">
        <v>3</v>
      </c>
      <c r="C75" s="317" t="s">
        <v>4</v>
      </c>
      <c r="D75" s="8"/>
      <c r="E75" s="187" t="s">
        <v>175</v>
      </c>
      <c r="F75" s="323" t="s">
        <v>7</v>
      </c>
      <c r="G75" s="328" t="s">
        <v>176</v>
      </c>
      <c r="H75" s="328"/>
      <c r="I75" s="328"/>
      <c r="J75" s="328"/>
      <c r="K75" s="329"/>
      <c r="L75" s="328" t="s">
        <v>176</v>
      </c>
      <c r="M75" s="328"/>
      <c r="N75" s="328"/>
      <c r="O75" s="328"/>
      <c r="P75" s="329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2"/>
      <c r="AR75" s="161"/>
      <c r="AS75" s="2"/>
      <c r="AT75"/>
      <c r="AU75"/>
    </row>
    <row r="76" spans="1:47" ht="13.5" thickBot="1" x14ac:dyDescent="0.25">
      <c r="A76" s="5"/>
      <c r="B76" s="321"/>
      <c r="C76" s="322"/>
      <c r="D76" s="1"/>
      <c r="E76" s="179" t="s">
        <v>10</v>
      </c>
      <c r="F76" s="324"/>
      <c r="G76" s="164" t="s">
        <v>2</v>
      </c>
      <c r="H76" s="164" t="s">
        <v>2</v>
      </c>
      <c r="I76" s="164" t="s">
        <v>2</v>
      </c>
      <c r="J76" s="164" t="s">
        <v>2</v>
      </c>
      <c r="K76" s="166" t="s">
        <v>2</v>
      </c>
      <c r="L76" s="164" t="s">
        <v>2</v>
      </c>
      <c r="M76" s="164" t="s">
        <v>2</v>
      </c>
      <c r="N76" s="164" t="s">
        <v>2</v>
      </c>
      <c r="O76" s="164" t="s">
        <v>2</v>
      </c>
      <c r="P76" s="166" t="s">
        <v>2</v>
      </c>
      <c r="Q76" s="161"/>
      <c r="R76" s="161"/>
      <c r="S76" s="161"/>
      <c r="T76" s="161"/>
      <c r="U76" s="161"/>
      <c r="V76" s="64"/>
      <c r="W76" s="64"/>
      <c r="X76" s="64"/>
      <c r="Y76" s="64"/>
      <c r="Z76" s="64"/>
      <c r="AA76" s="64"/>
      <c r="AB76" s="64"/>
      <c r="AC76" s="5"/>
      <c r="AD76" s="5"/>
      <c r="AE76" s="5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2"/>
      <c r="AR76" s="161"/>
      <c r="AS76" s="2"/>
      <c r="AT76"/>
      <c r="AU76"/>
    </row>
    <row r="77" spans="1:47" x14ac:dyDescent="0.2">
      <c r="A77" s="5"/>
      <c r="B77" s="52" t="s">
        <v>2</v>
      </c>
      <c r="C77" s="53" t="s">
        <v>2</v>
      </c>
      <c r="D77" s="54"/>
      <c r="E77" s="188" t="s">
        <v>2</v>
      </c>
      <c r="F77" s="189" t="s">
        <v>2</v>
      </c>
      <c r="G77" s="190" t="s">
        <v>18</v>
      </c>
      <c r="H77" s="188" t="s">
        <v>19</v>
      </c>
      <c r="I77" s="188" t="s">
        <v>20</v>
      </c>
      <c r="J77" s="188" t="s">
        <v>21</v>
      </c>
      <c r="K77" s="191" t="s">
        <v>22</v>
      </c>
      <c r="L77" s="188" t="s">
        <v>18</v>
      </c>
      <c r="M77" s="188" t="s">
        <v>19</v>
      </c>
      <c r="N77" s="188" t="s">
        <v>20</v>
      </c>
      <c r="O77" s="188" t="s">
        <v>21</v>
      </c>
      <c r="P77" s="191" t="s">
        <v>22</v>
      </c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5"/>
      <c r="AD77" s="5"/>
      <c r="AE77" s="5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2"/>
      <c r="AR77" s="161"/>
      <c r="AS77" s="2"/>
      <c r="AT77"/>
      <c r="AU77"/>
    </row>
    <row r="78" spans="1:47" x14ac:dyDescent="0.2">
      <c r="A78" s="5"/>
      <c r="B78" s="55" t="s">
        <v>2</v>
      </c>
      <c r="C78" s="56" t="s">
        <v>177</v>
      </c>
      <c r="D78" s="15"/>
      <c r="E78" s="192" t="s">
        <v>2</v>
      </c>
      <c r="F78" s="193">
        <v>20</v>
      </c>
      <c r="G78" s="194" t="s">
        <v>2</v>
      </c>
      <c r="H78" s="195" t="s">
        <v>2</v>
      </c>
      <c r="I78" s="196" t="s">
        <v>2</v>
      </c>
      <c r="J78" s="197" t="s">
        <v>26</v>
      </c>
      <c r="K78" s="198">
        <v>20</v>
      </c>
      <c r="L78" s="195" t="s">
        <v>2</v>
      </c>
      <c r="M78" s="195" t="s">
        <v>2</v>
      </c>
      <c r="N78" s="196" t="s">
        <v>2</v>
      </c>
      <c r="O78" s="197" t="s">
        <v>2</v>
      </c>
      <c r="P78" s="198" t="s">
        <v>2</v>
      </c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5"/>
      <c r="AD78" s="5"/>
      <c r="AE78" s="5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2"/>
      <c r="AR78" s="161"/>
      <c r="AS78" s="2"/>
      <c r="AT78"/>
      <c r="AU78"/>
    </row>
    <row r="79" spans="1:47" x14ac:dyDescent="0.2">
      <c r="A79" s="5"/>
      <c r="B79" s="57" t="s">
        <v>2</v>
      </c>
      <c r="C79" s="56" t="s">
        <v>178</v>
      </c>
      <c r="D79" s="15"/>
      <c r="E79" s="199" t="s">
        <v>2</v>
      </c>
      <c r="F79" s="178">
        <v>20</v>
      </c>
      <c r="G79" s="194" t="s">
        <v>2</v>
      </c>
      <c r="H79" s="195" t="s">
        <v>2</v>
      </c>
      <c r="I79" s="196" t="s">
        <v>2</v>
      </c>
      <c r="J79" s="197" t="s">
        <v>2</v>
      </c>
      <c r="K79" s="198" t="s">
        <v>2</v>
      </c>
      <c r="L79" s="195" t="s">
        <v>2</v>
      </c>
      <c r="M79" s="195" t="s">
        <v>2</v>
      </c>
      <c r="N79" s="196" t="s">
        <v>2</v>
      </c>
      <c r="O79" s="197" t="s">
        <v>26</v>
      </c>
      <c r="P79" s="198">
        <v>20</v>
      </c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5"/>
      <c r="AD79" s="5"/>
      <c r="AE79" s="5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2"/>
      <c r="AR79" s="161"/>
      <c r="AS79" s="2"/>
      <c r="AT79"/>
      <c r="AU79"/>
    </row>
    <row r="80" spans="1:47" x14ac:dyDescent="0.2">
      <c r="A80" s="5"/>
      <c r="B80" s="57" t="s">
        <v>2</v>
      </c>
      <c r="C80" s="56" t="s">
        <v>179</v>
      </c>
      <c r="D80" s="15"/>
      <c r="E80" s="199" t="s">
        <v>2</v>
      </c>
      <c r="F80" s="178">
        <v>10</v>
      </c>
      <c r="G80" s="194" t="s">
        <v>2</v>
      </c>
      <c r="H80" s="195" t="s">
        <v>2</v>
      </c>
      <c r="I80" s="196" t="s">
        <v>2</v>
      </c>
      <c r="J80" s="197" t="s">
        <v>2</v>
      </c>
      <c r="K80" s="198">
        <v>10</v>
      </c>
      <c r="L80" s="195" t="s">
        <v>2</v>
      </c>
      <c r="M80" s="195" t="s">
        <v>2</v>
      </c>
      <c r="N80" s="196" t="s">
        <v>2</v>
      </c>
      <c r="O80" s="197" t="s">
        <v>2</v>
      </c>
      <c r="P80" s="198" t="s">
        <v>2</v>
      </c>
      <c r="Q80" s="64"/>
      <c r="R80" s="64"/>
      <c r="S80" s="64"/>
      <c r="T80" s="64"/>
      <c r="U80" s="64"/>
      <c r="V80" s="63"/>
      <c r="W80" s="63"/>
      <c r="X80" s="63"/>
      <c r="Y80" s="63"/>
      <c r="Z80" s="63"/>
      <c r="AA80" s="63"/>
      <c r="AB80" s="64"/>
      <c r="AC80" s="5"/>
      <c r="AD80" s="5"/>
      <c r="AE80" s="5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2"/>
      <c r="AR80" s="161"/>
      <c r="AS80" s="2"/>
      <c r="AT80"/>
      <c r="AU80"/>
    </row>
    <row r="81" spans="1:47" ht="13.5" thickBot="1" x14ac:dyDescent="0.25">
      <c r="A81" s="5"/>
      <c r="B81" s="57" t="s">
        <v>2</v>
      </c>
      <c r="C81" s="56" t="s">
        <v>180</v>
      </c>
      <c r="D81" s="1"/>
      <c r="E81" s="199" t="s">
        <v>2</v>
      </c>
      <c r="F81" s="178">
        <v>10</v>
      </c>
      <c r="G81" s="194" t="s">
        <v>2</v>
      </c>
      <c r="H81" s="195" t="s">
        <v>2</v>
      </c>
      <c r="I81" s="196" t="s">
        <v>2</v>
      </c>
      <c r="J81" s="197" t="s">
        <v>2</v>
      </c>
      <c r="K81" s="198" t="s">
        <v>2</v>
      </c>
      <c r="L81" s="195" t="s">
        <v>2</v>
      </c>
      <c r="M81" s="195" t="s">
        <v>2</v>
      </c>
      <c r="N81" s="196" t="s">
        <v>2</v>
      </c>
      <c r="O81" s="197" t="s">
        <v>2</v>
      </c>
      <c r="P81" s="198">
        <v>10</v>
      </c>
      <c r="Q81" s="63"/>
      <c r="R81" s="63"/>
      <c r="S81" s="63"/>
      <c r="T81" s="63"/>
      <c r="U81" s="63"/>
      <c r="V81" s="63"/>
      <c r="W81" s="63"/>
      <c r="X81" s="63"/>
      <c r="Y81" s="63"/>
      <c r="Z81" s="64"/>
      <c r="AA81" s="64"/>
      <c r="AB81" s="64"/>
      <c r="AC81" s="5"/>
      <c r="AD81" s="5"/>
      <c r="AE81" s="5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2"/>
      <c r="AR81" s="161"/>
      <c r="AS81" s="2"/>
      <c r="AT81"/>
      <c r="AU81"/>
    </row>
    <row r="82" spans="1:47" ht="13.5" thickBot="1" x14ac:dyDescent="0.25">
      <c r="A82" s="5"/>
      <c r="B82" s="59" t="s">
        <v>2</v>
      </c>
      <c r="C82" s="60" t="s">
        <v>181</v>
      </c>
      <c r="D82" s="61"/>
      <c r="E82" s="200" t="s">
        <v>2</v>
      </c>
      <c r="F82" s="201" t="s">
        <v>2</v>
      </c>
      <c r="G82" s="202" t="s">
        <v>2</v>
      </c>
      <c r="H82" s="202" t="s">
        <v>2</v>
      </c>
      <c r="I82" s="202" t="s">
        <v>2</v>
      </c>
      <c r="J82" s="202" t="s">
        <v>2</v>
      </c>
      <c r="K82" s="201">
        <v>30</v>
      </c>
      <c r="L82" s="202" t="s">
        <v>2</v>
      </c>
      <c r="M82" s="202" t="s">
        <v>2</v>
      </c>
      <c r="N82" s="202" t="s">
        <v>2</v>
      </c>
      <c r="O82" s="202" t="s">
        <v>2</v>
      </c>
      <c r="P82" s="201">
        <v>30</v>
      </c>
      <c r="Q82" s="64"/>
      <c r="R82" s="64"/>
      <c r="S82" s="64"/>
      <c r="T82" s="64"/>
      <c r="U82" s="63"/>
      <c r="V82" s="63"/>
      <c r="W82" s="63"/>
      <c r="X82" s="63"/>
      <c r="Y82" s="63"/>
      <c r="Z82" s="64"/>
      <c r="AA82" s="64"/>
      <c r="AB82" s="64"/>
      <c r="AC82" s="5"/>
      <c r="AD82" s="5"/>
      <c r="AE82" s="5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2"/>
      <c r="AR82" s="161"/>
      <c r="AS82" s="2"/>
      <c r="AT82"/>
      <c r="AU82"/>
    </row>
    <row r="83" spans="1:47" x14ac:dyDescent="0.2">
      <c r="A83" s="5"/>
      <c r="B83" s="58"/>
      <c r="C83" s="62" t="s">
        <v>2</v>
      </c>
      <c r="D83" s="62"/>
      <c r="E83" s="203" t="s">
        <v>2</v>
      </c>
      <c r="F83" s="203" t="s">
        <v>2</v>
      </c>
      <c r="G83" s="203" t="s">
        <v>2</v>
      </c>
      <c r="H83" s="203" t="s">
        <v>2</v>
      </c>
      <c r="I83" s="204" t="s">
        <v>2</v>
      </c>
      <c r="J83" s="203"/>
      <c r="K83" s="203"/>
      <c r="L83" s="203"/>
      <c r="M83" s="203"/>
      <c r="N83" s="204"/>
      <c r="O83" s="203"/>
      <c r="P83" s="204"/>
      <c r="Q83" s="64"/>
      <c r="R83" s="64"/>
      <c r="S83" s="64"/>
      <c r="T83" s="64"/>
      <c r="U83" s="63"/>
      <c r="V83" s="63"/>
      <c r="W83" s="63"/>
      <c r="X83" s="63"/>
      <c r="Y83" s="63"/>
      <c r="Z83" s="64"/>
      <c r="AA83" s="64"/>
      <c r="AB83" s="64"/>
      <c r="AC83" s="5"/>
      <c r="AD83" s="5"/>
      <c r="AE83" s="5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2"/>
      <c r="AR83" s="161"/>
      <c r="AS83" s="2"/>
      <c r="AT83"/>
      <c r="AU83"/>
    </row>
    <row r="84" spans="1:47" x14ac:dyDescent="0.2">
      <c r="A84" s="5"/>
      <c r="B84" s="58"/>
      <c r="C84"/>
      <c r="D8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203"/>
      <c r="P84" s="204"/>
      <c r="Q84" s="64"/>
      <c r="R84" s="64"/>
      <c r="S84" s="64"/>
      <c r="T84" s="64"/>
      <c r="U84" s="63"/>
      <c r="V84" s="63"/>
      <c r="W84" s="63"/>
      <c r="X84" s="63"/>
      <c r="Y84" s="63"/>
      <c r="Z84" s="64"/>
      <c r="AA84" s="64"/>
      <c r="AB84" s="64"/>
      <c r="AC84" s="5"/>
      <c r="AD84" s="5"/>
      <c r="AE84" s="5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2"/>
      <c r="AR84" s="161"/>
      <c r="AS84" s="2"/>
      <c r="AT84"/>
      <c r="AU84"/>
    </row>
    <row r="85" spans="1:47" ht="13.15" customHeight="1" x14ac:dyDescent="0.2">
      <c r="A85" s="5"/>
      <c r="B85" s="354" t="s">
        <v>182</v>
      </c>
      <c r="C85" s="354"/>
      <c r="D85" s="354"/>
      <c r="E85" s="354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64"/>
      <c r="R85" s="64"/>
      <c r="S85" s="64"/>
      <c r="T85" s="64"/>
      <c r="U85" s="63"/>
      <c r="V85" s="64"/>
      <c r="W85" s="64"/>
      <c r="X85" s="64"/>
      <c r="Y85" s="64"/>
      <c r="Z85" s="64"/>
      <c r="AA85" s="64"/>
      <c r="AB85" s="64"/>
      <c r="AC85" s="5"/>
      <c r="AD85" s="5"/>
      <c r="AE85" s="5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2"/>
      <c r="AR85" s="161"/>
      <c r="AS85" s="2"/>
      <c r="AT85"/>
      <c r="AU85"/>
    </row>
    <row r="86" spans="1:47" x14ac:dyDescent="0.2">
      <c r="A86" s="5"/>
      <c r="B86" s="58"/>
      <c r="C86" s="353" t="s">
        <v>183</v>
      </c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/>
      <c r="P86" s="353"/>
      <c r="Q86" s="203"/>
      <c r="R86" s="204"/>
      <c r="S86" s="64"/>
      <c r="T86" s="64"/>
      <c r="U86" s="64"/>
      <c r="V86" s="64"/>
      <c r="W86" s="63"/>
      <c r="X86" s="64"/>
      <c r="Y86" s="64"/>
      <c r="Z86" s="64"/>
      <c r="AA86" s="64"/>
      <c r="AB86" s="64"/>
      <c r="AC86" s="64"/>
      <c r="AD86" s="64"/>
      <c r="AE86" s="5"/>
      <c r="AF86" s="5"/>
      <c r="AG86" s="5"/>
      <c r="AH86" s="161"/>
      <c r="AI86" s="161"/>
      <c r="AJ86" s="161"/>
      <c r="AK86" s="161"/>
      <c r="AL86" s="161"/>
      <c r="AM86" s="161"/>
      <c r="AN86" s="161"/>
      <c r="AO86" s="161"/>
      <c r="AP86" s="161"/>
      <c r="AQ86" s="2"/>
      <c r="AR86" s="161"/>
      <c r="AS86" s="2"/>
      <c r="AT86" s="2"/>
      <c r="AU86" s="2"/>
    </row>
    <row r="87" spans="1:47" x14ac:dyDescent="0.2">
      <c r="A87" s="5"/>
      <c r="B87" s="58"/>
      <c r="C87" s="353" t="s">
        <v>184</v>
      </c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203"/>
      <c r="R87" s="20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5"/>
      <c r="AF87" s="5"/>
      <c r="AG87" s="5"/>
      <c r="AH87" s="161"/>
      <c r="AI87" s="161"/>
      <c r="AJ87" s="161"/>
      <c r="AK87" s="161"/>
      <c r="AL87" s="161"/>
      <c r="AM87" s="161"/>
      <c r="AN87" s="161"/>
      <c r="AO87" s="161"/>
      <c r="AP87" s="161"/>
      <c r="AQ87" s="2"/>
      <c r="AR87" s="161"/>
      <c r="AS87" s="2"/>
      <c r="AT87" s="2"/>
      <c r="AU87" s="2"/>
    </row>
    <row r="88" spans="1:47" x14ac:dyDescent="0.2">
      <c r="A88" s="5"/>
      <c r="B88" s="58"/>
      <c r="C88" s="353" t="s">
        <v>185</v>
      </c>
      <c r="D88" s="353"/>
      <c r="E88" s="353"/>
      <c r="F88" s="353"/>
      <c r="G88" s="353"/>
      <c r="H88" s="353"/>
      <c r="I88" s="353"/>
      <c r="J88" s="353"/>
      <c r="K88" s="353"/>
      <c r="L88" s="353"/>
      <c r="M88" s="353"/>
      <c r="N88" s="353"/>
      <c r="O88" s="353"/>
      <c r="P88" s="353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5"/>
      <c r="AD88" s="5"/>
      <c r="AE88" s="5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2"/>
      <c r="AR88" s="161"/>
      <c r="AS88" s="2"/>
      <c r="AT88"/>
      <c r="AU88"/>
    </row>
    <row r="89" spans="1:47" x14ac:dyDescent="0.2">
      <c r="A89" s="5"/>
      <c r="B89" t="s">
        <v>186</v>
      </c>
      <c r="C89"/>
      <c r="D89"/>
      <c r="E89" s="64"/>
      <c r="F89" s="64"/>
      <c r="G89" s="64"/>
      <c r="H89" s="64"/>
      <c r="I89" s="64"/>
      <c r="J89" s="64"/>
      <c r="K89" s="64"/>
      <c r="L89" s="63"/>
      <c r="M89" s="63"/>
      <c r="N89" s="63"/>
      <c r="O89" s="203"/>
      <c r="P89" s="20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5"/>
      <c r="AD89" s="5"/>
      <c r="AE89" s="5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2"/>
      <c r="AR89" s="161"/>
      <c r="AS89" s="2"/>
      <c r="AT89"/>
      <c r="AU89"/>
    </row>
    <row r="90" spans="1:47" ht="13.15" customHeight="1" x14ac:dyDescent="0.2">
      <c r="A90" s="5"/>
      <c r="B90" s="58"/>
      <c r="C90" s="353" t="s">
        <v>187</v>
      </c>
      <c r="D90" s="353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5"/>
      <c r="AF90" s="5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2"/>
      <c r="AR90" s="161"/>
      <c r="AS90" s="2"/>
      <c r="AT90" s="2"/>
      <c r="AU90" s="2"/>
    </row>
    <row r="91" spans="1:47" x14ac:dyDescent="0.2">
      <c r="A91" s="5"/>
      <c r="B91" s="2"/>
      <c r="C91" s="353" t="s">
        <v>188</v>
      </c>
      <c r="D91" s="353"/>
      <c r="E91" s="353"/>
      <c r="F91" s="353"/>
      <c r="G91" s="353"/>
      <c r="H91" s="353"/>
      <c r="I91" s="353"/>
      <c r="J91" s="353"/>
      <c r="K91" s="353"/>
      <c r="L91" s="353"/>
      <c r="M91" s="353"/>
      <c r="N91" s="353"/>
      <c r="O91" s="353"/>
      <c r="P91" s="353"/>
      <c r="Q91" s="64"/>
      <c r="R91" s="64"/>
      <c r="S91" s="64"/>
      <c r="T91" s="64"/>
      <c r="U91" s="64"/>
      <c r="V91" s="64"/>
      <c r="W91" s="64"/>
      <c r="X91" s="63"/>
      <c r="Y91" s="64"/>
      <c r="Z91" s="64"/>
      <c r="AA91" s="64"/>
      <c r="AB91" s="64"/>
      <c r="AC91" s="64"/>
      <c r="AD91" s="64"/>
      <c r="AE91" s="5"/>
      <c r="AF91" s="5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2"/>
      <c r="AR91" s="161"/>
      <c r="AS91" s="2"/>
      <c r="AT91" s="2"/>
      <c r="AU91" s="2"/>
    </row>
    <row r="92" spans="1:47" x14ac:dyDescent="0.2">
      <c r="A92" s="5"/>
      <c r="B92" s="2"/>
      <c r="C92" s="353" t="s">
        <v>189</v>
      </c>
      <c r="D92" s="353"/>
      <c r="E92" s="353"/>
      <c r="F92" s="353"/>
      <c r="G92" s="353"/>
      <c r="H92" s="353"/>
      <c r="I92" s="353"/>
      <c r="J92" s="353"/>
      <c r="K92" s="353"/>
      <c r="L92" s="353"/>
      <c r="M92" s="353"/>
      <c r="N92" s="353"/>
      <c r="O92" s="353"/>
      <c r="P92" s="353"/>
      <c r="Q92" s="63"/>
      <c r="R92" s="63"/>
      <c r="S92" s="63"/>
      <c r="T92" s="63"/>
      <c r="U92" s="63"/>
      <c r="V92" s="63"/>
      <c r="W92" s="64"/>
      <c r="X92" s="64"/>
      <c r="Y92" s="64"/>
      <c r="Z92" s="64"/>
      <c r="AA92" s="64"/>
      <c r="AB92" s="64"/>
      <c r="AC92" s="5"/>
      <c r="AD92" s="5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2"/>
      <c r="AR92" s="161"/>
      <c r="AS92" s="2"/>
      <c r="AT92"/>
      <c r="AU92"/>
    </row>
    <row r="93" spans="1:47" x14ac:dyDescent="0.2">
      <c r="A93" s="5"/>
      <c r="B93"/>
      <c r="C93" s="353" t="s">
        <v>190</v>
      </c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63"/>
      <c r="R93" s="63"/>
      <c r="S93" s="63"/>
      <c r="T93" s="63"/>
      <c r="U93" s="63"/>
      <c r="V93" s="63"/>
      <c r="W93" s="64"/>
      <c r="X93" s="64"/>
      <c r="Y93" s="64"/>
      <c r="Z93" s="64"/>
      <c r="AA93" s="64"/>
      <c r="AB93" s="64"/>
      <c r="AC93" s="5"/>
      <c r="AD93" s="5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2"/>
      <c r="AR93" s="161"/>
      <c r="AS93" s="2"/>
      <c r="AT93"/>
      <c r="AU93"/>
    </row>
    <row r="94" spans="1:47" x14ac:dyDescent="0.2">
      <c r="A94" s="5"/>
      <c r="B94" s="58"/>
      <c r="C94" s="58"/>
      <c r="D94" s="58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4"/>
      <c r="X94" s="64"/>
      <c r="Y94" s="64"/>
      <c r="Z94" s="64"/>
      <c r="AA94" s="64"/>
      <c r="AB94" s="64"/>
      <c r="AC94" s="5"/>
      <c r="AD94" s="5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2"/>
      <c r="AR94" s="161"/>
      <c r="AS94" s="2"/>
      <c r="AT94"/>
      <c r="AU94"/>
    </row>
    <row r="95" spans="1:47" x14ac:dyDescent="0.2">
      <c r="A95" s="5"/>
      <c r="B95" s="58"/>
      <c r="C95" s="58"/>
      <c r="D95" s="58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4"/>
      <c r="X95" s="64"/>
      <c r="Y95" s="64"/>
      <c r="Z95" s="64"/>
      <c r="AA95" s="64"/>
      <c r="AB95" s="64"/>
      <c r="AC95" s="5"/>
      <c r="AD95" s="5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2"/>
      <c r="AR95" s="161"/>
      <c r="AS95" s="2"/>
      <c r="AT95"/>
    </row>
    <row r="96" spans="1:47" x14ac:dyDescent="0.2">
      <c r="A96" s="5"/>
      <c r="B96" s="2"/>
      <c r="C96" s="3"/>
      <c r="D96" s="3"/>
      <c r="E96" s="160"/>
      <c r="F96" s="160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2"/>
      <c r="AR96" s="161"/>
      <c r="AS96" s="2"/>
      <c r="AT96"/>
    </row>
    <row r="97" spans="1:46" x14ac:dyDescent="0.2">
      <c r="A97" s="5"/>
      <c r="B97" s="2"/>
      <c r="C97" s="3"/>
      <c r="D97" s="3"/>
      <c r="E97" s="160"/>
      <c r="F97" s="160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2"/>
      <c r="AR97" s="161"/>
      <c r="AS97" s="2"/>
      <c r="AT97"/>
    </row>
    <row r="98" spans="1:46" x14ac:dyDescent="0.2">
      <c r="B98" s="58"/>
      <c r="C98" s="58"/>
      <c r="D98" s="58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4"/>
      <c r="Z98" s="64"/>
      <c r="AA98" s="64"/>
      <c r="AB98" s="64"/>
      <c r="AC98" s="64"/>
      <c r="AD98" s="64"/>
      <c r="AE98" s="65"/>
      <c r="AF98" s="65"/>
    </row>
  </sheetData>
  <mergeCells count="44">
    <mergeCell ref="C91:P91"/>
    <mergeCell ref="C92:P92"/>
    <mergeCell ref="C93:P93"/>
    <mergeCell ref="B85:P85"/>
    <mergeCell ref="C86:P86"/>
    <mergeCell ref="C87:P87"/>
    <mergeCell ref="C88:P88"/>
    <mergeCell ref="C90:P90"/>
    <mergeCell ref="B9:C9"/>
    <mergeCell ref="B22:C22"/>
    <mergeCell ref="A2:AS2"/>
    <mergeCell ref="B3:AS3"/>
    <mergeCell ref="A4:AS4"/>
    <mergeCell ref="A6:A7"/>
    <mergeCell ref="B6:B7"/>
    <mergeCell ref="C6:C7"/>
    <mergeCell ref="D6:D7"/>
    <mergeCell ref="F6:F7"/>
    <mergeCell ref="G6:AO6"/>
    <mergeCell ref="AP6:AP7"/>
    <mergeCell ref="AQ6:AQ7"/>
    <mergeCell ref="AS6:AS7"/>
    <mergeCell ref="AR6:AR7"/>
    <mergeCell ref="B27:C27"/>
    <mergeCell ref="B75:B76"/>
    <mergeCell ref="C75:C76"/>
    <mergeCell ref="F75:F76"/>
    <mergeCell ref="B56:C56"/>
    <mergeCell ref="B51:AL51"/>
    <mergeCell ref="G75:K75"/>
    <mergeCell ref="L75:P75"/>
    <mergeCell ref="A52:AQ52"/>
    <mergeCell ref="A68:AS68"/>
    <mergeCell ref="A53:A54"/>
    <mergeCell ref="B53:B54"/>
    <mergeCell ref="C53:C54"/>
    <mergeCell ref="D53:D54"/>
    <mergeCell ref="F53:F54"/>
    <mergeCell ref="G53:AO53"/>
    <mergeCell ref="AR53:AR54"/>
    <mergeCell ref="AP53:AP54"/>
    <mergeCell ref="AQ53:AQ54"/>
    <mergeCell ref="AS53:AS54"/>
    <mergeCell ref="AS51:AS52"/>
  </mergeCells>
  <printOptions horizontalCentered="1"/>
  <pageMargins left="0.15748031496062992" right="0.15748031496062992" top="1.4566929133858268" bottom="0.39370078740157483" header="0.78740157480314965" footer="0.31496062992125984"/>
  <pageSetup paperSize="8" scale="77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24"/>
  <sheetViews>
    <sheetView showGridLines="0" zoomScaleNormal="100" zoomScaleSheetLayoutView="100" workbookViewId="0">
      <pane xSplit="3" ySplit="5" topLeftCell="D6" activePane="bottomRight" state="frozen"/>
      <selection pane="topRight" activeCell="D1" sqref="D1"/>
      <selection pane="bottomLeft" activeCell="A13" sqref="A13"/>
      <selection pane="bottomRight"/>
    </sheetView>
  </sheetViews>
  <sheetFormatPr defaultColWidth="9.140625" defaultRowHeight="12.75" x14ac:dyDescent="0.2"/>
  <cols>
    <col min="1" max="1" width="5.5703125" style="65" customWidth="1"/>
    <col min="2" max="2" width="14.5703125" style="67" customWidth="1"/>
    <col min="3" max="3" width="39" style="68" customWidth="1"/>
    <col min="4" max="4" width="24.42578125" style="68" customWidth="1"/>
    <col min="5" max="5" width="20.140625" style="68" hidden="1" customWidth="1"/>
    <col min="6" max="6" width="7.140625" style="66" bestFit="1" customWidth="1"/>
    <col min="7" max="7" width="5.5703125" style="66" customWidth="1"/>
    <col min="8" max="25" width="3.140625" style="66" customWidth="1"/>
    <col min="26" max="26" width="5.140625" style="66" customWidth="1"/>
    <col min="27" max="42" width="3.140625" style="66" customWidth="1"/>
    <col min="43" max="43" width="6.5703125" style="66" bestFit="1" customWidth="1"/>
    <col min="44" max="44" width="13.28515625" style="4" bestFit="1" customWidth="1"/>
    <col min="45" max="45" width="4" style="66" bestFit="1" customWidth="1"/>
    <col min="46" max="46" width="19.85546875" style="4" bestFit="1" customWidth="1"/>
    <col min="47" max="16384" width="9.140625" style="4"/>
  </cols>
  <sheetData>
    <row r="3" spans="1:46" ht="15.75" x14ac:dyDescent="0.2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</row>
    <row r="4" spans="1:46" ht="15.75" x14ac:dyDescent="0.2">
      <c r="B4" s="357" t="s">
        <v>191</v>
      </c>
      <c r="C4" s="357"/>
      <c r="D4" s="70"/>
      <c r="E4" s="7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</row>
    <row r="6" spans="1:46" x14ac:dyDescent="0.2">
      <c r="A6" s="4"/>
      <c r="B6" s="72"/>
      <c r="C6" s="73"/>
      <c r="D6" s="73"/>
      <c r="E6" s="73"/>
      <c r="F6" s="74"/>
      <c r="G6" s="74"/>
      <c r="H6" s="65"/>
      <c r="I6" s="65"/>
      <c r="J6" s="65"/>
      <c r="K6" s="65"/>
      <c r="L6" s="74"/>
      <c r="M6" s="74"/>
      <c r="N6" s="74"/>
      <c r="O6" s="74"/>
      <c r="P6" s="65"/>
      <c r="Q6" s="74"/>
      <c r="R6" s="74"/>
      <c r="S6" s="74"/>
      <c r="T6" s="74"/>
      <c r="U6" s="65"/>
      <c r="V6" s="74"/>
      <c r="W6" s="74"/>
      <c r="X6" s="74"/>
      <c r="Y6" s="74"/>
      <c r="Z6" s="65"/>
      <c r="AA6" s="74"/>
      <c r="AB6" s="74"/>
      <c r="AC6" s="74"/>
      <c r="AD6" s="74"/>
      <c r="AE6" s="65"/>
      <c r="AF6" s="74"/>
      <c r="AG6" s="65"/>
      <c r="AH6" s="65"/>
      <c r="AI6" s="65"/>
      <c r="AJ6" s="65"/>
      <c r="AK6" s="74"/>
      <c r="AL6" s="65"/>
      <c r="AM6" s="65"/>
      <c r="AN6" s="65"/>
      <c r="AO6" s="65"/>
      <c r="AP6" s="74"/>
      <c r="AQ6" s="65"/>
    </row>
    <row r="7" spans="1:46" s="6" customFormat="1" ht="13.5" customHeight="1" thickBot="1" x14ac:dyDescent="0.25">
      <c r="A7" s="358" t="s">
        <v>1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</row>
    <row r="8" spans="1:46" s="6" customFormat="1" x14ac:dyDescent="0.2">
      <c r="A8" s="75"/>
      <c r="B8" s="359" t="s">
        <v>3</v>
      </c>
      <c r="C8" s="346" t="s">
        <v>4</v>
      </c>
      <c r="D8" s="362" t="s">
        <v>192</v>
      </c>
      <c r="E8" s="364" t="s">
        <v>193</v>
      </c>
      <c r="F8" s="76" t="s">
        <v>6</v>
      </c>
      <c r="G8" s="366" t="s">
        <v>7</v>
      </c>
      <c r="H8" s="368" t="s">
        <v>8</v>
      </c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77"/>
      <c r="AM8" s="77"/>
      <c r="AN8" s="77"/>
      <c r="AO8" s="78"/>
      <c r="AP8" s="79"/>
      <c r="AQ8" s="370"/>
      <c r="AR8" s="372" t="s">
        <v>9</v>
      </c>
      <c r="AS8" s="372"/>
      <c r="AT8" s="374" t="s">
        <v>9</v>
      </c>
    </row>
    <row r="9" spans="1:46" s="6" customFormat="1" ht="13.5" thickBot="1" x14ac:dyDescent="0.25">
      <c r="A9" s="80"/>
      <c r="B9" s="360"/>
      <c r="C9" s="361"/>
      <c r="D9" s="363"/>
      <c r="E9" s="365"/>
      <c r="F9" s="81" t="s">
        <v>10</v>
      </c>
      <c r="G9" s="367"/>
      <c r="H9" s="82"/>
      <c r="I9" s="83"/>
      <c r="J9" s="83" t="s">
        <v>11</v>
      </c>
      <c r="K9" s="83"/>
      <c r="L9" s="84"/>
      <c r="M9" s="83"/>
      <c r="N9" s="83"/>
      <c r="O9" s="83" t="s">
        <v>12</v>
      </c>
      <c r="P9" s="83"/>
      <c r="Q9" s="84"/>
      <c r="R9" s="83"/>
      <c r="S9" s="83"/>
      <c r="T9" s="83" t="s">
        <v>13</v>
      </c>
      <c r="U9" s="83"/>
      <c r="V9" s="84"/>
      <c r="W9" s="83"/>
      <c r="X9" s="83"/>
      <c r="Y9" s="83" t="s">
        <v>14</v>
      </c>
      <c r="Z9" s="83"/>
      <c r="AA9" s="84"/>
      <c r="AB9" s="83"/>
      <c r="AC9" s="83"/>
      <c r="AD9" s="83" t="s">
        <v>15</v>
      </c>
      <c r="AE9" s="83"/>
      <c r="AF9" s="84"/>
      <c r="AG9" s="82"/>
      <c r="AH9" s="83"/>
      <c r="AI9" s="83" t="s">
        <v>16</v>
      </c>
      <c r="AJ9" s="83"/>
      <c r="AK9" s="85"/>
      <c r="AL9" s="82"/>
      <c r="AM9" s="83"/>
      <c r="AN9" s="83" t="s">
        <v>17</v>
      </c>
      <c r="AO9" s="83"/>
      <c r="AP9" s="84"/>
      <c r="AQ9" s="371"/>
      <c r="AR9" s="373"/>
      <c r="AS9" s="373"/>
      <c r="AT9" s="375"/>
    </row>
    <row r="10" spans="1:46" s="6" customFormat="1" x14ac:dyDescent="0.2">
      <c r="A10" s="86"/>
      <c r="B10" s="87"/>
      <c r="C10" s="88"/>
      <c r="D10" s="89"/>
      <c r="E10" s="89"/>
      <c r="F10" s="376"/>
      <c r="G10" s="377"/>
      <c r="H10" s="90" t="s">
        <v>18</v>
      </c>
      <c r="I10" s="91" t="s">
        <v>19</v>
      </c>
      <c r="J10" s="91" t="s">
        <v>20</v>
      </c>
      <c r="K10" s="91" t="s">
        <v>21</v>
      </c>
      <c r="L10" s="92" t="s">
        <v>22</v>
      </c>
      <c r="M10" s="90" t="s">
        <v>18</v>
      </c>
      <c r="N10" s="91" t="s">
        <v>19</v>
      </c>
      <c r="O10" s="91" t="s">
        <v>20</v>
      </c>
      <c r="P10" s="91" t="s">
        <v>21</v>
      </c>
      <c r="Q10" s="92" t="s">
        <v>22</v>
      </c>
      <c r="R10" s="90" t="s">
        <v>18</v>
      </c>
      <c r="S10" s="91" t="s">
        <v>19</v>
      </c>
      <c r="T10" s="91" t="s">
        <v>20</v>
      </c>
      <c r="U10" s="91" t="s">
        <v>21</v>
      </c>
      <c r="V10" s="92" t="s">
        <v>22</v>
      </c>
      <c r="W10" s="90" t="s">
        <v>18</v>
      </c>
      <c r="X10" s="91" t="s">
        <v>19</v>
      </c>
      <c r="Y10" s="91" t="s">
        <v>20</v>
      </c>
      <c r="Z10" s="91" t="s">
        <v>21</v>
      </c>
      <c r="AA10" s="92" t="s">
        <v>22</v>
      </c>
      <c r="AB10" s="90" t="s">
        <v>18</v>
      </c>
      <c r="AC10" s="91" t="s">
        <v>19</v>
      </c>
      <c r="AD10" s="91" t="s">
        <v>20</v>
      </c>
      <c r="AE10" s="91" t="s">
        <v>21</v>
      </c>
      <c r="AF10" s="92" t="s">
        <v>22</v>
      </c>
      <c r="AG10" s="90" t="s">
        <v>18</v>
      </c>
      <c r="AH10" s="91" t="s">
        <v>19</v>
      </c>
      <c r="AI10" s="91" t="s">
        <v>20</v>
      </c>
      <c r="AJ10" s="91" t="s">
        <v>21</v>
      </c>
      <c r="AK10" s="92" t="s">
        <v>22</v>
      </c>
      <c r="AL10" s="93" t="s">
        <v>18</v>
      </c>
      <c r="AM10" s="65" t="s">
        <v>19</v>
      </c>
      <c r="AN10" s="65" t="s">
        <v>20</v>
      </c>
      <c r="AO10" s="65" t="s">
        <v>21</v>
      </c>
      <c r="AP10" s="94" t="s">
        <v>22</v>
      </c>
      <c r="AQ10" s="95"/>
      <c r="AR10" s="311" t="s">
        <v>3</v>
      </c>
      <c r="AS10" s="312"/>
      <c r="AT10" s="313" t="s">
        <v>3</v>
      </c>
    </row>
    <row r="11" spans="1:46" s="6" customFormat="1" x14ac:dyDescent="0.2">
      <c r="A11" s="96"/>
      <c r="B11" s="378" t="s">
        <v>194</v>
      </c>
      <c r="C11" s="379"/>
      <c r="D11" s="97"/>
      <c r="E11" s="97"/>
      <c r="F11" s="98"/>
      <c r="G11" s="99"/>
      <c r="H11" s="100"/>
      <c r="I11" s="100"/>
      <c r="J11" s="100"/>
      <c r="K11" s="100"/>
      <c r="L11" s="101"/>
      <c r="M11" s="100"/>
      <c r="N11" s="100"/>
      <c r="O11" s="100"/>
      <c r="P11" s="100"/>
      <c r="Q11" s="101"/>
      <c r="R11" s="100"/>
      <c r="S11" s="100"/>
      <c r="T11" s="100"/>
      <c r="U11" s="100"/>
      <c r="V11" s="101"/>
      <c r="W11" s="100"/>
      <c r="X11" s="100"/>
      <c r="Y11" s="100"/>
      <c r="Z11" s="100"/>
      <c r="AA11" s="101"/>
      <c r="AB11" s="100"/>
      <c r="AC11" s="100"/>
      <c r="AD11" s="100"/>
      <c r="AE11" s="100"/>
      <c r="AF11" s="101"/>
      <c r="AG11" s="100"/>
      <c r="AH11" s="100"/>
      <c r="AI11" s="100"/>
      <c r="AJ11" s="100"/>
      <c r="AK11" s="101"/>
      <c r="AL11" s="100"/>
      <c r="AM11" s="100"/>
      <c r="AN11" s="100"/>
      <c r="AO11" s="100"/>
      <c r="AP11" s="101"/>
      <c r="AQ11" s="102"/>
      <c r="AR11" s="103"/>
      <c r="AS11" s="104"/>
      <c r="AT11" s="105"/>
    </row>
    <row r="12" spans="1:46" s="6" customFormat="1" x14ac:dyDescent="0.2">
      <c r="A12" s="98"/>
      <c r="B12" s="382" t="s">
        <v>195</v>
      </c>
      <c r="C12" s="383"/>
      <c r="D12" s="228"/>
      <c r="E12" s="228"/>
      <c r="F12" s="114">
        <f>SUM(F13:F17)</f>
        <v>100</v>
      </c>
      <c r="G12" s="115">
        <f>SUM(G13:G17)</f>
        <v>25</v>
      </c>
      <c r="H12" s="98">
        <f>SUM(H13:H17)</f>
        <v>0</v>
      </c>
      <c r="I12" s="116">
        <f>SUM(I13:I17)</f>
        <v>0</v>
      </c>
      <c r="J12" s="116">
        <f>SUM(J13:J17)</f>
        <v>0</v>
      </c>
      <c r="K12" s="116"/>
      <c r="L12" s="117">
        <f>SUM(L13:L17)</f>
        <v>0</v>
      </c>
      <c r="M12" s="98">
        <f>SUM(M13:M17)</f>
        <v>0</v>
      </c>
      <c r="N12" s="116">
        <f>SUM(N13:N17)</f>
        <v>0</v>
      </c>
      <c r="O12" s="116">
        <f>SUM(O13:O17)</f>
        <v>0</v>
      </c>
      <c r="P12" s="116"/>
      <c r="Q12" s="117">
        <f>SUM(Q13:Q17)</f>
        <v>0</v>
      </c>
      <c r="R12" s="98">
        <f>SUM(R13:R17)</f>
        <v>0</v>
      </c>
      <c r="S12" s="116">
        <f>SUM(S13:S17)</f>
        <v>0</v>
      </c>
      <c r="T12" s="116">
        <f>SUM(T13:T17)</f>
        <v>0</v>
      </c>
      <c r="U12" s="116"/>
      <c r="V12" s="117">
        <f>SUM(V13:V17)</f>
        <v>0</v>
      </c>
      <c r="W12" s="118">
        <f>SUM(W13:W17)</f>
        <v>0</v>
      </c>
      <c r="X12" s="119">
        <f>SUM(X13:X17)</f>
        <v>0</v>
      </c>
      <c r="Y12" s="119">
        <f>SUM(Y13:Y17)</f>
        <v>0</v>
      </c>
      <c r="Z12" s="119"/>
      <c r="AA12" s="120">
        <f>SUM(AA13:AA17)</f>
        <v>0</v>
      </c>
      <c r="AB12" s="118">
        <f>SUM(AB13:AB17)</f>
        <v>20</v>
      </c>
      <c r="AC12" s="119">
        <f>SUM(AC13:AC17)</f>
        <v>0</v>
      </c>
      <c r="AD12" s="119">
        <f>SUM(AD13:AD17)</f>
        <v>20</v>
      </c>
      <c r="AE12" s="119"/>
      <c r="AF12" s="120">
        <f>SUM(AF13:AF17)</f>
        <v>10</v>
      </c>
      <c r="AG12" s="118">
        <f>SUM(AG13:AG17)</f>
        <v>20</v>
      </c>
      <c r="AH12" s="119">
        <f>SUM(AH13:AH17)</f>
        <v>0</v>
      </c>
      <c r="AI12" s="119">
        <f>SUM(AI13:AI17)</f>
        <v>20</v>
      </c>
      <c r="AJ12" s="119"/>
      <c r="AK12" s="120">
        <f>SUM(AK13:AK17)</f>
        <v>10</v>
      </c>
      <c r="AL12" s="118">
        <f>SUM(AL13:AL17)</f>
        <v>10</v>
      </c>
      <c r="AM12" s="119">
        <f>SUM(AM13:AM17)</f>
        <v>0</v>
      </c>
      <c r="AN12" s="119">
        <f>SUM(AN13:AN17)</f>
        <v>10</v>
      </c>
      <c r="AO12" s="119"/>
      <c r="AP12" s="121">
        <f>SUM(AP13:AP17)</f>
        <v>5</v>
      </c>
      <c r="AQ12" s="122"/>
      <c r="AR12" s="123"/>
      <c r="AS12" s="116"/>
      <c r="AT12" s="124"/>
    </row>
    <row r="13" spans="1:46" s="136" customFormat="1" x14ac:dyDescent="0.2">
      <c r="A13" s="125" t="s">
        <v>196</v>
      </c>
      <c r="B13" s="314" t="s">
        <v>197</v>
      </c>
      <c r="C13" s="110" t="s">
        <v>198</v>
      </c>
      <c r="D13" s="126" t="s">
        <v>220</v>
      </c>
      <c r="E13" s="126"/>
      <c r="F13" s="127">
        <f>SUM(W13:Y13,AB13:AD13,AG13:AI13,AL13:AN13)</f>
        <v>20</v>
      </c>
      <c r="G13" s="128">
        <f>SUM(AA13,AF13,AK13,AP13)</f>
        <v>5</v>
      </c>
      <c r="H13" s="129"/>
      <c r="I13" s="130"/>
      <c r="J13" s="130"/>
      <c r="K13" s="131"/>
      <c r="L13" s="132"/>
      <c r="M13" s="129"/>
      <c r="N13" s="131"/>
      <c r="O13" s="130"/>
      <c r="P13" s="131"/>
      <c r="Q13" s="132"/>
      <c r="R13" s="129"/>
      <c r="S13" s="131"/>
      <c r="T13" s="130"/>
      <c r="U13" s="131"/>
      <c r="V13" s="132"/>
      <c r="W13" s="129"/>
      <c r="X13" s="130"/>
      <c r="Y13" s="130"/>
      <c r="Z13" s="131"/>
      <c r="AA13" s="132"/>
      <c r="AB13" s="129">
        <v>10</v>
      </c>
      <c r="AC13" s="130">
        <v>0</v>
      </c>
      <c r="AD13" s="130">
        <v>10</v>
      </c>
      <c r="AE13" s="131" t="s">
        <v>30</v>
      </c>
      <c r="AF13" s="132">
        <v>5</v>
      </c>
      <c r="AG13" s="129"/>
      <c r="AH13" s="130"/>
      <c r="AI13" s="130"/>
      <c r="AJ13" s="131"/>
      <c r="AK13" s="132"/>
      <c r="AL13" s="129"/>
      <c r="AM13" s="131"/>
      <c r="AN13" s="130"/>
      <c r="AO13" s="131"/>
      <c r="AP13" s="132"/>
      <c r="AQ13" s="133" t="str">
        <f>'MI BSc F levelező'!A30</f>
        <v>19.</v>
      </c>
      <c r="AR13" s="224" t="str">
        <f>'MI BSc F levelező'!B30</f>
        <v>NKXAB1HBLF</v>
      </c>
      <c r="AS13" s="134"/>
      <c r="AT13" s="135"/>
    </row>
    <row r="14" spans="1:46" s="136" customFormat="1" x14ac:dyDescent="0.2">
      <c r="A14" s="125" t="s">
        <v>199</v>
      </c>
      <c r="B14" s="207" t="s">
        <v>200</v>
      </c>
      <c r="C14" s="110" t="s">
        <v>201</v>
      </c>
      <c r="D14" s="126" t="s">
        <v>219</v>
      </c>
      <c r="E14" s="126"/>
      <c r="F14" s="106">
        <f>SUM(W14:Y14,AB14:AD14,AG14:AI14,AL14:AN14)</f>
        <v>20</v>
      </c>
      <c r="G14" s="107">
        <f>SUM(AA14,AF14,AK14,AP14)</f>
        <v>5</v>
      </c>
      <c r="H14" s="129"/>
      <c r="I14" s="130"/>
      <c r="J14" s="130"/>
      <c r="K14" s="131"/>
      <c r="L14" s="132"/>
      <c r="M14" s="129"/>
      <c r="N14" s="131"/>
      <c r="O14" s="130"/>
      <c r="P14" s="131"/>
      <c r="Q14" s="132"/>
      <c r="R14" s="129"/>
      <c r="S14" s="131"/>
      <c r="T14" s="130"/>
      <c r="U14" s="131"/>
      <c r="V14" s="132"/>
      <c r="W14" s="129"/>
      <c r="X14" s="131"/>
      <c r="Y14" s="130"/>
      <c r="Z14" s="131"/>
      <c r="AA14" s="132"/>
      <c r="AB14" s="129"/>
      <c r="AC14" s="131"/>
      <c r="AD14" s="130"/>
      <c r="AE14" s="131"/>
      <c r="AF14" s="132"/>
      <c r="AG14" s="111">
        <v>10</v>
      </c>
      <c r="AH14" s="48">
        <v>0</v>
      </c>
      <c r="AI14" s="112">
        <v>10</v>
      </c>
      <c r="AJ14" s="48" t="s">
        <v>30</v>
      </c>
      <c r="AK14" s="113">
        <v>5</v>
      </c>
      <c r="AL14" s="129"/>
      <c r="AM14" s="131"/>
      <c r="AN14" s="130"/>
      <c r="AO14" s="131"/>
      <c r="AP14" s="132"/>
      <c r="AQ14" s="109" t="str">
        <f>A13</f>
        <v>43.</v>
      </c>
      <c r="AR14" s="225" t="str">
        <f>B13</f>
        <v>NKXKD1HBLF</v>
      </c>
      <c r="AS14" s="134"/>
      <c r="AT14" s="135"/>
    </row>
    <row r="15" spans="1:46" s="136" customFormat="1" ht="25.5" x14ac:dyDescent="0.2">
      <c r="A15" s="125" t="s">
        <v>202</v>
      </c>
      <c r="B15" s="207" t="s">
        <v>203</v>
      </c>
      <c r="C15" s="110" t="s">
        <v>204</v>
      </c>
      <c r="D15" s="126" t="s">
        <v>121</v>
      </c>
      <c r="E15" s="126" t="s">
        <v>205</v>
      </c>
      <c r="F15" s="106">
        <f>SUM(W15:Y15,AB15:AD15,AG15:AI15,AL15:AN15)</f>
        <v>20</v>
      </c>
      <c r="G15" s="107">
        <f>SUM(AA15,AF15,AK15,AP15)</f>
        <v>5</v>
      </c>
      <c r="H15" s="129"/>
      <c r="I15" s="130"/>
      <c r="J15" s="130"/>
      <c r="K15" s="131"/>
      <c r="L15" s="132"/>
      <c r="M15" s="129"/>
      <c r="N15" s="131"/>
      <c r="O15" s="130"/>
      <c r="P15" s="131"/>
      <c r="Q15" s="132"/>
      <c r="R15" s="129"/>
      <c r="S15" s="131"/>
      <c r="T15" s="130"/>
      <c r="U15" s="131"/>
      <c r="V15" s="132"/>
      <c r="W15" s="129"/>
      <c r="X15" s="131"/>
      <c r="Y15" s="130"/>
      <c r="Z15" s="131"/>
      <c r="AA15" s="132"/>
      <c r="AB15" s="129"/>
      <c r="AC15" s="131"/>
      <c r="AD15" s="130"/>
      <c r="AE15" s="131"/>
      <c r="AF15" s="132"/>
      <c r="AG15" s="111">
        <v>10</v>
      </c>
      <c r="AH15" s="48">
        <v>0</v>
      </c>
      <c r="AI15" s="112">
        <v>10</v>
      </c>
      <c r="AJ15" s="48" t="s">
        <v>30</v>
      </c>
      <c r="AK15" s="113">
        <v>5</v>
      </c>
      <c r="AL15" s="129"/>
      <c r="AM15" s="131"/>
      <c r="AN15" s="130"/>
      <c r="AO15" s="131"/>
      <c r="AP15" s="132"/>
      <c r="AQ15" s="109" t="str">
        <f>A17</f>
        <v>47.</v>
      </c>
      <c r="AR15" s="225" t="str">
        <f>B17</f>
        <v>NKXBA1HBLF</v>
      </c>
      <c r="AS15" s="134"/>
      <c r="AT15" s="135"/>
    </row>
    <row r="16" spans="1:46" s="136" customFormat="1" x14ac:dyDescent="0.2">
      <c r="A16" s="125" t="s">
        <v>206</v>
      </c>
      <c r="B16" s="207" t="s">
        <v>207</v>
      </c>
      <c r="C16" s="110" t="s">
        <v>208</v>
      </c>
      <c r="D16" s="126" t="s">
        <v>209</v>
      </c>
      <c r="E16" s="126"/>
      <c r="F16" s="106">
        <f>SUM(W16:Y16,AB16:AD16,AG16:AI16,AL16:AN16)</f>
        <v>20</v>
      </c>
      <c r="G16" s="107">
        <f>SUM(AA16,AF16,AK16,AP16)</f>
        <v>5</v>
      </c>
      <c r="H16" s="129"/>
      <c r="I16" s="130"/>
      <c r="J16" s="130"/>
      <c r="K16" s="131"/>
      <c r="L16" s="132"/>
      <c r="M16" s="129"/>
      <c r="N16" s="131"/>
      <c r="O16" s="130"/>
      <c r="P16" s="131"/>
      <c r="Q16" s="132"/>
      <c r="R16" s="129"/>
      <c r="S16" s="131"/>
      <c r="T16" s="130"/>
      <c r="U16" s="131"/>
      <c r="V16" s="132"/>
      <c r="W16" s="129"/>
      <c r="X16" s="131"/>
      <c r="Y16" s="130"/>
      <c r="Z16" s="131"/>
      <c r="AA16" s="132"/>
      <c r="AB16" s="129"/>
      <c r="AC16" s="131"/>
      <c r="AD16" s="130"/>
      <c r="AE16" s="131"/>
      <c r="AF16" s="132"/>
      <c r="AG16" s="111"/>
      <c r="AH16" s="48"/>
      <c r="AI16" s="112"/>
      <c r="AJ16" s="48"/>
      <c r="AK16" s="113"/>
      <c r="AL16" s="129">
        <v>10</v>
      </c>
      <c r="AM16" s="131">
        <v>0</v>
      </c>
      <c r="AN16" s="130">
        <v>10</v>
      </c>
      <c r="AO16" s="131" t="s">
        <v>26</v>
      </c>
      <c r="AP16" s="132">
        <v>5</v>
      </c>
      <c r="AQ16" s="109" t="str">
        <f>A14</f>
        <v>44.</v>
      </c>
      <c r="AR16" s="225" t="str">
        <f>B14</f>
        <v>NKXAT1HBLF</v>
      </c>
      <c r="AS16" s="134"/>
      <c r="AT16" s="135"/>
    </row>
    <row r="17" spans="1:46" s="136" customFormat="1" ht="26.25" thickBot="1" x14ac:dyDescent="0.25">
      <c r="A17" s="208" t="s">
        <v>210</v>
      </c>
      <c r="B17" s="209" t="s">
        <v>211</v>
      </c>
      <c r="C17" s="210" t="s">
        <v>212</v>
      </c>
      <c r="D17" s="211" t="s">
        <v>103</v>
      </c>
      <c r="E17" s="211" t="s">
        <v>213</v>
      </c>
      <c r="F17" s="212">
        <f>SUM(W17:Y17,AB17:AD17,AG17:AI17,AL17:AN17)</f>
        <v>20</v>
      </c>
      <c r="G17" s="213">
        <f>SUM(AA17,AF17,AK17,AP17)</f>
        <v>5</v>
      </c>
      <c r="H17" s="214"/>
      <c r="I17" s="215"/>
      <c r="J17" s="215"/>
      <c r="K17" s="216"/>
      <c r="L17" s="217"/>
      <c r="M17" s="214"/>
      <c r="N17" s="216"/>
      <c r="O17" s="215"/>
      <c r="P17" s="216"/>
      <c r="Q17" s="217"/>
      <c r="R17" s="214"/>
      <c r="S17" s="216"/>
      <c r="T17" s="215"/>
      <c r="U17" s="216"/>
      <c r="V17" s="217"/>
      <c r="W17" s="214"/>
      <c r="X17" s="216"/>
      <c r="Y17" s="215"/>
      <c r="Z17" s="216"/>
      <c r="AA17" s="217"/>
      <c r="AB17" s="214">
        <v>10</v>
      </c>
      <c r="AC17" s="216">
        <v>0</v>
      </c>
      <c r="AD17" s="215">
        <v>10</v>
      </c>
      <c r="AE17" s="216" t="s">
        <v>26</v>
      </c>
      <c r="AF17" s="217">
        <v>5</v>
      </c>
      <c r="AG17" s="212"/>
      <c r="AH17" s="218"/>
      <c r="AI17" s="219"/>
      <c r="AJ17" s="218"/>
      <c r="AK17" s="220"/>
      <c r="AL17" s="214"/>
      <c r="AM17" s="216"/>
      <c r="AN17" s="215"/>
      <c r="AO17" s="216"/>
      <c r="AP17" s="217"/>
      <c r="AQ17" s="221" t="str">
        <f>'MI BSc F levelező'!A30</f>
        <v>19.</v>
      </c>
      <c r="AR17" s="226" t="str">
        <f>'MI BSc F levelező'!B30</f>
        <v>NKXAB1HBLF</v>
      </c>
      <c r="AS17" s="222"/>
      <c r="AT17" s="223"/>
    </row>
    <row r="18" spans="1:46" s="6" customFormat="1" x14ac:dyDescent="0.2">
      <c r="A18" s="6" t="s">
        <v>150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S18" s="65"/>
    </row>
    <row r="19" spans="1:46" s="6" customFormat="1" ht="14.25" customHeight="1" x14ac:dyDescent="0.2">
      <c r="A19" s="380" t="s">
        <v>214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</row>
    <row r="20" spans="1:46" s="6" customFormat="1" ht="14.25" customHeight="1" x14ac:dyDescent="0.2">
      <c r="A20" s="381" t="s">
        <v>215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1"/>
      <c r="AO20" s="381"/>
      <c r="AP20" s="381"/>
      <c r="AQ20" s="381"/>
      <c r="AR20" s="381"/>
      <c r="AS20" s="381"/>
      <c r="AT20" s="381"/>
    </row>
    <row r="21" spans="1:46" s="6" customFormat="1" x14ac:dyDescent="0.2">
      <c r="B21" s="67"/>
      <c r="C21" s="68"/>
      <c r="D21" s="68"/>
      <c r="E21" s="137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S21" s="65"/>
    </row>
    <row r="22" spans="1:46" s="6" customFormat="1" x14ac:dyDescent="0.2">
      <c r="B22" s="67"/>
      <c r="C22" s="68"/>
      <c r="D22" s="68"/>
      <c r="E22" s="137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S22" s="65"/>
    </row>
    <row r="23" spans="1:46" s="6" customFormat="1" x14ac:dyDescent="0.2">
      <c r="B23" s="138"/>
      <c r="C23" s="137"/>
      <c r="D23" s="137"/>
      <c r="E23" s="137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S23" s="65"/>
    </row>
    <row r="24" spans="1:46" s="6" customFormat="1" x14ac:dyDescent="0.2">
      <c r="B24" s="67"/>
      <c r="C24" s="68"/>
      <c r="D24" s="68"/>
      <c r="E24" s="137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S24" s="65"/>
    </row>
  </sheetData>
  <mergeCells count="18">
    <mergeCell ref="F10:G10"/>
    <mergeCell ref="B11:C11"/>
    <mergeCell ref="A19:AT19"/>
    <mergeCell ref="A20:AT20"/>
    <mergeCell ref="B12:C12"/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AR8:AR9"/>
    <mergeCell ref="AS8:AS9"/>
    <mergeCell ref="AT8:AT9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44608-C3D2-4384-9BAD-5E304E3BEC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A17677-30E6-4684-9995-AC30E66DB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DEBD80-DEB7-469E-9DE0-CC08A0282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MI BSc F levelező</vt:lpstr>
      <vt:lpstr>1. sz. melléklet F tanterv lev.</vt:lpstr>
      <vt:lpstr>'1. sz. melléklet F tanterv lev.'!Nyomtatási_terület</vt:lpstr>
      <vt:lpstr>'MI BSc F levelező'!Nyomtatási_terület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2022-10-05T23:13:44Z</dcterms:created>
  <dcterms:modified xsi:type="dcterms:W3CDTF">2025-02-07T19:46:00Z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