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obudaiegyetem.sharepoint.com/sites/NIKFtantervek/Megosztott dokumentumok/General/F módosított tantervek 2024/NIK Mérnökinformatikus BSc 20221201/magyar/"/>
    </mc:Choice>
  </mc:AlternateContent>
  <xr:revisionPtr revIDLastSave="0" documentId="8_{2D788A67-56BC-409B-97D2-463425DF43B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MI BSc F levelező" sheetId="3" r:id="rId1"/>
    <sheet name="1. sz. melléklet F tanterv lev." sheetId="2" r:id="rId2"/>
  </sheets>
  <definedNames>
    <definedName name="_xlnm._FilterDatabase" localSheetId="1" hidden="1">'1. sz. melléklet F tanterv lev.'!$A$6:$AT$17</definedName>
    <definedName name="_xlnm._FilterDatabase" localSheetId="0" hidden="1">'MI BSc F levelező'!$A$6:$AV$26</definedName>
    <definedName name="_xlnm.Print_Area" localSheetId="1">'1. sz. melléklet F tanterv lev.'!$A$1:$AT$22,'1. sz. melléklet F tanterv lev.'!$23:$24</definedName>
    <definedName name="_xlnm.Print_Area" localSheetId="0">'MI BSc F levelező'!$A$1:$AV$97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1" i="3" l="1"/>
  <c r="AT41" i="3"/>
  <c r="AQ34" i="3"/>
  <c r="AP34" i="3"/>
  <c r="AQ12" i="3"/>
  <c r="AP12" i="3"/>
  <c r="AR13" i="2"/>
  <c r="AR14" i="2"/>
  <c r="AR15" i="2"/>
  <c r="AR16" i="2"/>
  <c r="AR17" i="2"/>
  <c r="AQ15" i="2"/>
  <c r="AQ35" i="3" l="1"/>
  <c r="AP35" i="3"/>
  <c r="AQ48" i="3"/>
  <c r="AQ49" i="3"/>
  <c r="AQ45" i="3"/>
  <c r="AQ46" i="3"/>
  <c r="AS41" i="3"/>
  <c r="AQ29" i="3"/>
  <c r="AQ30" i="3"/>
  <c r="AQ31" i="3"/>
  <c r="AQ32" i="3"/>
  <c r="AQ33" i="3"/>
  <c r="AQ36" i="3"/>
  <c r="AQ37" i="3"/>
  <c r="AQ38" i="3"/>
  <c r="AQ39" i="3"/>
  <c r="AQ40" i="3"/>
  <c r="AQ41" i="3"/>
  <c r="AQ42" i="3"/>
  <c r="AQ43" i="3"/>
  <c r="AQ44" i="3"/>
  <c r="AQ26" i="3"/>
  <c r="AQ13" i="3"/>
  <c r="AQ14" i="3"/>
  <c r="AQ15" i="3"/>
  <c r="AQ17" i="3"/>
  <c r="AP30" i="3" l="1"/>
  <c r="AQ17" i="2"/>
  <c r="AQ13" i="2"/>
  <c r="AR41" i="3"/>
  <c r="AP46" i="3"/>
  <c r="AO63" i="3"/>
  <c r="F66" i="3" l="1"/>
  <c r="E66" i="3"/>
  <c r="F65" i="3"/>
  <c r="E65" i="3"/>
  <c r="F64" i="3"/>
  <c r="E64" i="3"/>
  <c r="AM63" i="3"/>
  <c r="AK63" i="3"/>
  <c r="AJ63" i="3"/>
  <c r="AI63" i="3"/>
  <c r="AH63" i="3"/>
  <c r="AF63" i="3"/>
  <c r="AE63" i="3"/>
  <c r="AD63" i="3"/>
  <c r="AC63" i="3"/>
  <c r="AA63" i="3"/>
  <c r="Z63" i="3"/>
  <c r="Y63" i="3"/>
  <c r="X63" i="3"/>
  <c r="V63" i="3"/>
  <c r="U63" i="3"/>
  <c r="T63" i="3"/>
  <c r="S63" i="3"/>
  <c r="Q63" i="3"/>
  <c r="P63" i="3"/>
  <c r="O63" i="3"/>
  <c r="N63" i="3"/>
  <c r="L63" i="3"/>
  <c r="K63" i="3"/>
  <c r="J63" i="3"/>
  <c r="I63" i="3"/>
  <c r="H63" i="3"/>
  <c r="G63" i="3"/>
  <c r="AN62" i="3"/>
  <c r="AI62" i="3"/>
  <c r="AD62" i="3"/>
  <c r="Y62" i="3"/>
  <c r="T62" i="3"/>
  <c r="O62" i="3"/>
  <c r="J62" i="3"/>
  <c r="AN61" i="3"/>
  <c r="AI61" i="3"/>
  <c r="AD61" i="3"/>
  <c r="Y61" i="3"/>
  <c r="T61" i="3"/>
  <c r="O61" i="3"/>
  <c r="J61" i="3"/>
  <c r="F58" i="3"/>
  <c r="E58" i="3"/>
  <c r="F57" i="3"/>
  <c r="E57" i="3"/>
  <c r="AO56" i="3"/>
  <c r="AM56" i="3"/>
  <c r="AL56" i="3"/>
  <c r="AK56" i="3"/>
  <c r="AJ56" i="3"/>
  <c r="AH56" i="3"/>
  <c r="AG56" i="3"/>
  <c r="AF56" i="3"/>
  <c r="AE56" i="3"/>
  <c r="AC56" i="3"/>
  <c r="AB56" i="3"/>
  <c r="AA56" i="3"/>
  <c r="Z56" i="3"/>
  <c r="X56" i="3"/>
  <c r="W56" i="3"/>
  <c r="V56" i="3"/>
  <c r="U56" i="3"/>
  <c r="S56" i="3"/>
  <c r="R56" i="3"/>
  <c r="Q56" i="3"/>
  <c r="P56" i="3"/>
  <c r="N56" i="3"/>
  <c r="M56" i="3"/>
  <c r="L56" i="3"/>
  <c r="K56" i="3"/>
  <c r="I56" i="3"/>
  <c r="H56" i="3"/>
  <c r="G56" i="3"/>
  <c r="AP49" i="3"/>
  <c r="F49" i="3"/>
  <c r="E49" i="3"/>
  <c r="AP48" i="3"/>
  <c r="F48" i="3"/>
  <c r="E48" i="3"/>
  <c r="F47" i="3"/>
  <c r="E47" i="3"/>
  <c r="F46" i="3"/>
  <c r="E46" i="3"/>
  <c r="AP41" i="3"/>
  <c r="F41" i="3"/>
  <c r="E41" i="3"/>
  <c r="AP44" i="3"/>
  <c r="F44" i="3"/>
  <c r="E44" i="3"/>
  <c r="AP45" i="3"/>
  <c r="F45" i="3"/>
  <c r="E45" i="3"/>
  <c r="AP43" i="3"/>
  <c r="F43" i="3"/>
  <c r="E43" i="3"/>
  <c r="AP42" i="3"/>
  <c r="F42" i="3"/>
  <c r="E42" i="3"/>
  <c r="AP40" i="3"/>
  <c r="F40" i="3"/>
  <c r="E40" i="3"/>
  <c r="AP39" i="3"/>
  <c r="F39" i="3"/>
  <c r="E39" i="3"/>
  <c r="AP38" i="3"/>
  <c r="F38" i="3"/>
  <c r="E38" i="3"/>
  <c r="AP37" i="3"/>
  <c r="F37" i="3"/>
  <c r="E37" i="3"/>
  <c r="AP36" i="3"/>
  <c r="F36" i="3"/>
  <c r="E36" i="3"/>
  <c r="F35" i="3"/>
  <c r="E35" i="3"/>
  <c r="F34" i="3"/>
  <c r="E34" i="3"/>
  <c r="AP33" i="3"/>
  <c r="F33" i="3"/>
  <c r="E33" i="3"/>
  <c r="AP32" i="3"/>
  <c r="F32" i="3"/>
  <c r="E32" i="3"/>
  <c r="AP31" i="3"/>
  <c r="F31" i="3"/>
  <c r="E31" i="3"/>
  <c r="F30" i="3"/>
  <c r="E30" i="3"/>
  <c r="AP29" i="3"/>
  <c r="F29" i="3"/>
  <c r="E29" i="3"/>
  <c r="F28" i="3"/>
  <c r="E28" i="3"/>
  <c r="AO27" i="3"/>
  <c r="AM27" i="3"/>
  <c r="AL27" i="3"/>
  <c r="AK27" i="3"/>
  <c r="AJ27" i="3"/>
  <c r="AH27" i="3"/>
  <c r="AG27" i="3"/>
  <c r="AF27" i="3"/>
  <c r="AE27" i="3"/>
  <c r="AC27" i="3"/>
  <c r="AB27" i="3"/>
  <c r="AA27" i="3"/>
  <c r="Z27" i="3"/>
  <c r="X27" i="3"/>
  <c r="W27" i="3"/>
  <c r="V27" i="3"/>
  <c r="U27" i="3"/>
  <c r="S27" i="3"/>
  <c r="R27" i="3"/>
  <c r="Q27" i="3"/>
  <c r="P27" i="3"/>
  <c r="N27" i="3"/>
  <c r="M27" i="3"/>
  <c r="L27" i="3"/>
  <c r="K27" i="3"/>
  <c r="I27" i="3"/>
  <c r="H27" i="3"/>
  <c r="G27" i="3"/>
  <c r="AP26" i="3"/>
  <c r="F26" i="3"/>
  <c r="E26" i="3"/>
  <c r="F25" i="3"/>
  <c r="E25" i="3"/>
  <c r="F24" i="3"/>
  <c r="E24" i="3"/>
  <c r="F23" i="3"/>
  <c r="E23" i="3"/>
  <c r="AO22" i="3"/>
  <c r="AM22" i="3"/>
  <c r="AL22" i="3"/>
  <c r="AK22" i="3"/>
  <c r="AJ22" i="3"/>
  <c r="AH22" i="3"/>
  <c r="AG22" i="3"/>
  <c r="AF22" i="3"/>
  <c r="AE22" i="3"/>
  <c r="AC22" i="3"/>
  <c r="AB22" i="3"/>
  <c r="AA22" i="3"/>
  <c r="Z22" i="3"/>
  <c r="X22" i="3"/>
  <c r="W22" i="3"/>
  <c r="V22" i="3"/>
  <c r="U22" i="3"/>
  <c r="S22" i="3"/>
  <c r="R22" i="3"/>
  <c r="Q22" i="3"/>
  <c r="P22" i="3"/>
  <c r="N22" i="3"/>
  <c r="M22" i="3"/>
  <c r="L22" i="3"/>
  <c r="K22" i="3"/>
  <c r="I22" i="3"/>
  <c r="H22" i="3"/>
  <c r="G22" i="3"/>
  <c r="F21" i="3"/>
  <c r="E21" i="3"/>
  <c r="F20" i="3"/>
  <c r="E20" i="3"/>
  <c r="F19" i="3"/>
  <c r="E19" i="3"/>
  <c r="F18" i="3"/>
  <c r="E18" i="3"/>
  <c r="AP17" i="3"/>
  <c r="F17" i="3"/>
  <c r="E17" i="3"/>
  <c r="F16" i="3"/>
  <c r="E16" i="3"/>
  <c r="AP15" i="3"/>
  <c r="F15" i="3"/>
  <c r="E15" i="3"/>
  <c r="AP14" i="3"/>
  <c r="F14" i="3"/>
  <c r="E14" i="3"/>
  <c r="AP13" i="3"/>
  <c r="F13" i="3"/>
  <c r="E13" i="3"/>
  <c r="F12" i="3"/>
  <c r="E12" i="3"/>
  <c r="F11" i="3"/>
  <c r="E11" i="3"/>
  <c r="F10" i="3"/>
  <c r="E10" i="3"/>
  <c r="AO9" i="3"/>
  <c r="AM9" i="3"/>
  <c r="AL9" i="3"/>
  <c r="AK9" i="3"/>
  <c r="AJ9" i="3"/>
  <c r="AH9" i="3"/>
  <c r="AG9" i="3"/>
  <c r="AF9" i="3"/>
  <c r="AE9" i="3"/>
  <c r="AC9" i="3"/>
  <c r="AB9" i="3"/>
  <c r="AA9" i="3"/>
  <c r="Z9" i="3"/>
  <c r="X9" i="3"/>
  <c r="W9" i="3"/>
  <c r="V9" i="3"/>
  <c r="U9" i="3"/>
  <c r="S9" i="3"/>
  <c r="R9" i="3"/>
  <c r="Q9" i="3"/>
  <c r="P9" i="3"/>
  <c r="N9" i="3"/>
  <c r="M9" i="3"/>
  <c r="L9" i="3"/>
  <c r="K9" i="3"/>
  <c r="I9" i="3"/>
  <c r="H9" i="3"/>
  <c r="G9" i="3"/>
  <c r="AQ16" i="2"/>
  <c r="G17" i="2"/>
  <c r="F17" i="2"/>
  <c r="G16" i="2"/>
  <c r="F16" i="2"/>
  <c r="G15" i="2"/>
  <c r="F15" i="2"/>
  <c r="AQ14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AF59" i="3" l="1"/>
  <c r="V59" i="3"/>
  <c r="L59" i="3"/>
  <c r="F63" i="3"/>
  <c r="I59" i="3"/>
  <c r="S59" i="3"/>
  <c r="AC59" i="3"/>
  <c r="AM59" i="3"/>
  <c r="E9" i="3"/>
  <c r="M59" i="3"/>
  <c r="W59" i="3"/>
  <c r="F22" i="3"/>
  <c r="E56" i="3"/>
  <c r="AG59" i="3"/>
  <c r="H59" i="3"/>
  <c r="R59" i="3"/>
  <c r="AB59" i="3"/>
  <c r="AL59" i="3"/>
  <c r="F9" i="3"/>
  <c r="F27" i="3"/>
  <c r="N59" i="3"/>
  <c r="X59" i="3"/>
  <c r="AH59" i="3"/>
  <c r="E27" i="3"/>
  <c r="E22" i="3"/>
  <c r="F56" i="3"/>
  <c r="E63" i="3"/>
  <c r="K59" i="3"/>
  <c r="U59" i="3"/>
  <c r="AE59" i="3"/>
  <c r="AO59" i="3"/>
  <c r="P59" i="3"/>
  <c r="Z59" i="3"/>
  <c r="AJ59" i="3"/>
  <c r="G59" i="3"/>
  <c r="Q59" i="3"/>
  <c r="AA59" i="3"/>
  <c r="AK59" i="3"/>
  <c r="G12" i="2"/>
  <c r="F12" i="2"/>
  <c r="AK60" i="3" l="1"/>
  <c r="AF60" i="3"/>
  <c r="Q60" i="3"/>
  <c r="G60" i="3"/>
  <c r="E59" i="3"/>
  <c r="V60" i="3"/>
  <c r="L60" i="3"/>
  <c r="AA60" i="3"/>
  <c r="F59" i="3"/>
</calcChain>
</file>

<file path=xl/sharedStrings.xml><?xml version="1.0" encoding="utf-8"?>
<sst xmlns="http://schemas.openxmlformats.org/spreadsheetml/2006/main" count="1977" uniqueCount="221">
  <si>
    <t>Mérnökinformatikus alapképzési szak, levelező tagozat (érvényes: 2023/24. tanévtől)</t>
  </si>
  <si>
    <t xml:space="preserve">      féléves óraszámokkal (ea. tgy. l). ; követelményekkel (k.); kreditekkel (kr.)</t>
  </si>
  <si>
    <t> </t>
  </si>
  <si>
    <t>Kód</t>
  </si>
  <si>
    <t>Tantárgyak</t>
  </si>
  <si>
    <t>Tantárgyfelelős</t>
  </si>
  <si>
    <t>féléves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</si>
  <si>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</si>
  <si>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</si>
  <si>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</si>
  <si>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</si>
  <si>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</si>
  <si>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</si>
  <si>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</si>
  <si>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</si>
  <si>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</si>
  <si>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</si>
  <si>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</si>
  <si>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</si>
  <si>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</si>
  <si>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</si>
  <si>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</si>
  <si>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</si>
  <si>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</si>
  <si>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NMXMA1HBLF</t>
  </si>
  <si>
    <t xml:space="preserve">Matematikai alapismeretek </t>
  </si>
  <si>
    <t>Dr. Hegedüs Gábor</t>
  </si>
  <si>
    <t>é</t>
  </si>
  <si>
    <t>NMXIMAHBLF</t>
  </si>
  <si>
    <t>Az informatika matematikai alapjai</t>
  </si>
  <si>
    <t>Dr. Szőke Magdolna</t>
  </si>
  <si>
    <t>v</t>
  </si>
  <si>
    <t>NKXEAIHBLF</t>
  </si>
  <si>
    <t>Elektronikai alapismeretek</t>
  </si>
  <si>
    <t>Dr. Komoróczki-Steiner Henriette</t>
  </si>
  <si>
    <t>NMXAN1HBLF</t>
  </si>
  <si>
    <t>Analízis I.</t>
  </si>
  <si>
    <t>Dr. Vajda István</t>
  </si>
  <si>
    <t>NMXDM1HBLF</t>
  </si>
  <si>
    <t xml:space="preserve">Diszkrét matematika és lineáris algebra </t>
  </si>
  <si>
    <t>NMXAN2HBLF</t>
  </si>
  <si>
    <t>Analízis II.</t>
  </si>
  <si>
    <t>KTXFIBHBLF</t>
  </si>
  <si>
    <t>Fizika*</t>
  </si>
  <si>
    <t>8.</t>
  </si>
  <si>
    <t>NMXVMSHBLF</t>
  </si>
  <si>
    <t>Valószínűségszámítás és matematikai statisztika</t>
  </si>
  <si>
    <t>Dr. Kárász Péter</t>
  </si>
  <si>
    <t>9.</t>
  </si>
  <si>
    <t>OTTESI1BLF</t>
  </si>
  <si>
    <t>Testnevelés 1</t>
  </si>
  <si>
    <t>h</t>
  </si>
  <si>
    <t>10.</t>
  </si>
  <si>
    <t>OTTESI2BLF</t>
  </si>
  <si>
    <t>Testnevelés 2</t>
  </si>
  <si>
    <t>11.</t>
  </si>
  <si>
    <t>OTTESI3BLF</t>
  </si>
  <si>
    <t>Testnevelés 3</t>
  </si>
  <si>
    <t>12.</t>
  </si>
  <si>
    <t>OTTESI4BLF</t>
  </si>
  <si>
    <t>Testnevelés 4</t>
  </si>
  <si>
    <t>Gazdasági és Humán ismeretek összesen (15-25):</t>
  </si>
  <si>
    <t>13.</t>
  </si>
  <si>
    <t>NBXTM1HBLF</t>
  </si>
  <si>
    <t>Tanulásmódszertan</t>
  </si>
  <si>
    <t>Dr. Póser Valéria</t>
  </si>
  <si>
    <t>14.</t>
  </si>
  <si>
    <t>NKXVP1HBLF</t>
  </si>
  <si>
    <t>Vállalkozásszervezés és projektmenedzsment</t>
  </si>
  <si>
    <t>Dr. Almási Anikó</t>
  </si>
  <si>
    <t>15.</t>
  </si>
  <si>
    <t>NBXTF1HBLF</t>
  </si>
  <si>
    <t>Tutorálás felkészítő és projektdokumentációs technikák</t>
  </si>
  <si>
    <t>Prof. Dr. Lazányi Kornélia</t>
  </si>
  <si>
    <t>16.</t>
  </si>
  <si>
    <t>NBXTUTHBLF</t>
  </si>
  <si>
    <t>Tutorálás</t>
  </si>
  <si>
    <t>Szakmai törzsanyag összesen (100-150):</t>
  </si>
  <si>
    <t>17.</t>
  </si>
  <si>
    <t>NSXPP1HBLF</t>
  </si>
  <si>
    <t>Problémamegoldás programozással</t>
  </si>
  <si>
    <t xml:space="preserve">Dr. Sergyán Szabolcs </t>
  </si>
  <si>
    <t>18.</t>
  </si>
  <si>
    <t>NSXSFAHBLF</t>
  </si>
  <si>
    <t>Szoftverfejlesztés alapjai</t>
  </si>
  <si>
    <t xml:space="preserve">Dr. Vámossy Zoltán </t>
  </si>
  <si>
    <t>19.</t>
  </si>
  <si>
    <t>NKXAB1HBLF</t>
  </si>
  <si>
    <t>Adatbázisok*</t>
  </si>
  <si>
    <t>Dr. Fleiner Rita</t>
  </si>
  <si>
    <t>20.</t>
  </si>
  <si>
    <t>NKXEL1HBLF</t>
  </si>
  <si>
    <t>Elektronika</t>
  </si>
  <si>
    <t>21.</t>
  </si>
  <si>
    <t>NSXAA1HBLF</t>
  </si>
  <si>
    <t>Algoritmusok és adatszerkezetek *</t>
  </si>
  <si>
    <t>Prof. Dr. Szénási Sándor</t>
  </si>
  <si>
    <t>22.</t>
  </si>
  <si>
    <t>NSXHSFHBLF</t>
  </si>
  <si>
    <t>Haladó szoftverfejlesztés *</t>
  </si>
  <si>
    <t>23.</t>
  </si>
  <si>
    <t>NKXDR1HBLF</t>
  </si>
  <si>
    <t>Digitális rendszerek</t>
  </si>
  <si>
    <t>24.</t>
  </si>
  <si>
    <t>NKXSH1HBLF</t>
  </si>
  <si>
    <t>Számítógép hálózatok</t>
  </si>
  <si>
    <t>Balázsné Dr. Kail Eszter</t>
  </si>
  <si>
    <t>25.</t>
  </si>
  <si>
    <t>NSXFSSHBLF</t>
  </si>
  <si>
    <t>Full-stack szoftverfejlesztés *</t>
  </si>
  <si>
    <t>26.</t>
  </si>
  <si>
    <t>NSXST1HBLF</t>
  </si>
  <si>
    <t>Szoftvertechnológia*</t>
  </si>
  <si>
    <t>27.</t>
  </si>
  <si>
    <t>NBXRE1HBLF</t>
  </si>
  <si>
    <t>Rendszerelmélet</t>
  </si>
  <si>
    <t>Prof. Dr. Kovács Levente</t>
  </si>
  <si>
    <t>28.</t>
  </si>
  <si>
    <t>NSXMI1HBLF</t>
  </si>
  <si>
    <t>Mesterséges intelligencia *</t>
  </si>
  <si>
    <t>Dr. Kertész Gábor</t>
  </si>
  <si>
    <t>29.</t>
  </si>
  <si>
    <t>NKXOR1HBLF</t>
  </si>
  <si>
    <t>Operációs rendszerek *</t>
  </si>
  <si>
    <t>Dr. habil. Lovas Róbert</t>
  </si>
  <si>
    <t>30.</t>
  </si>
  <si>
    <t>NBXSS1HBLF</t>
  </si>
  <si>
    <t>Szakmai szigorlat</t>
  </si>
  <si>
    <t>s</t>
  </si>
  <si>
    <t>31.</t>
  </si>
  <si>
    <t>NKXSA1HBLF</t>
  </si>
  <si>
    <t xml:space="preserve">Számítógép architektúrák alapjai </t>
  </si>
  <si>
    <t>Prof. Dr. Sima Dezső</t>
  </si>
  <si>
    <t>32.</t>
  </si>
  <si>
    <t>NBXIB1HBLF</t>
  </si>
  <si>
    <t>Informatikai biztonság *</t>
  </si>
  <si>
    <t>33.</t>
  </si>
  <si>
    <t>NSXMP1HBLF</t>
  </si>
  <si>
    <t>Mobilprogramozás *</t>
  </si>
  <si>
    <t>Dr. Simon-Nagy Gabriella</t>
  </si>
  <si>
    <t>34.</t>
  </si>
  <si>
    <t>NKXKSAHBLF</t>
  </si>
  <si>
    <t>Korszerű számítógép architektúrák*</t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</si>
  <si>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</si>
  <si>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t>35.</t>
  </si>
  <si>
    <t>NDPPM1HBLF</t>
  </si>
  <si>
    <t>Projektmunka I.</t>
  </si>
  <si>
    <t>Dr. Csink László</t>
  </si>
  <si>
    <t>36.</t>
  </si>
  <si>
    <t>NDPPM2HBLF</t>
  </si>
  <si>
    <t>Projektmunka II.</t>
  </si>
  <si>
    <t>37.</t>
  </si>
  <si>
    <t>NDDSD1HBLF</t>
  </si>
  <si>
    <t xml:space="preserve">Szakdolgozat </t>
  </si>
  <si>
    <t>*  e-learning blended formában indul</t>
  </si>
  <si>
    <t>Választható tárgyak (min. 10):</t>
  </si>
  <si>
    <t>38.</t>
  </si>
  <si>
    <t>Kötelezően választható szakmai tárgyak</t>
  </si>
  <si>
    <t>39.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</si>
  <si>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</si>
  <si>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</si>
  <si>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féléves óra </t>
  </si>
  <si>
    <t>Vizsga (v)</t>
  </si>
  <si>
    <t>Évközi jegy (é)</t>
  </si>
  <si>
    <t>Kritérium tárgyak</t>
  </si>
  <si>
    <t>40.</t>
  </si>
  <si>
    <t>NDIPT1HBLF</t>
  </si>
  <si>
    <t>Patronálás</t>
  </si>
  <si>
    <t>Szabó László Attila</t>
  </si>
  <si>
    <t>a</t>
  </si>
  <si>
    <t>41.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</si>
  <si>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</si>
  <si>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42.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</si>
  <si>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</si>
  <si>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</si>
  <si>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t>2</t>
    </r>
    <r>
      <rPr>
        <b/>
        <sz val="10"/>
        <color rgb="FF000000"/>
        <rFont val="Arial Ce"/>
      </rPr>
      <t xml:space="preserve"> A kritériumtárgyak (ajánlott félév: 5. vagy 6.,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</si>
  <si>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</si>
  <si>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</si>
  <si>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tárgycsoportja.</t>
    </r>
  </si>
  <si>
    <t>A kooperatív képzés tanterve</t>
  </si>
  <si>
    <t>heti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</si>
  <si>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</si>
  <si>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</si>
  <si>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</si>
  <si>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</si>
  <si>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</si>
  <si>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</si>
  <si>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</si>
  <si>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</si>
  <si>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</si>
  <si>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</si>
  <si>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</si>
  <si>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</si>
  <si>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</si>
  <si>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</si>
  <si>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</si>
  <si>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</si>
  <si>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</si>
  <si>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t>Oktató(k)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</si>
  <si>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</si>
  <si>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Big Data és üzleti intelligencia specializáció (G)</t>
  </si>
  <si>
    <t>43.</t>
  </si>
  <si>
    <t>NKXKD1HBLF</t>
  </si>
  <si>
    <t>Korszerű adatbázisok</t>
  </si>
  <si>
    <t>44.</t>
  </si>
  <si>
    <t>NKXAT1HBLF</t>
  </si>
  <si>
    <t>Adattárházak és üzleti intelligencia</t>
  </si>
  <si>
    <t>45.</t>
  </si>
  <si>
    <t>NKXBD1HBLF</t>
  </si>
  <si>
    <t>Big Data és felhő alapú szolgáltatások</t>
  </si>
  <si>
    <t>Farkas Attila, Dénes-Fazakas Lehel</t>
  </si>
  <si>
    <t>46.</t>
  </si>
  <si>
    <t>NKXHA1HBLF</t>
  </si>
  <si>
    <t>Haladó adatelemzés</t>
  </si>
  <si>
    <t>Dr. Nagy Enikő</t>
  </si>
  <si>
    <t>47.</t>
  </si>
  <si>
    <t>NKXBA1HBLF</t>
  </si>
  <si>
    <t>Bevezetés az adattudományba</t>
  </si>
  <si>
    <t>Dr. Kail Eszter, Piros Péter</t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</si>
  <si>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specializálódás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</si>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</sst>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indexed="64"/>
      </patternFill>
    </fill>
  </fills>
  <borders count="1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9" borderId="1" applyNumberFormat="0" applyFont="0" applyAlignment="0" applyProtection="0"/>
  </cellStyleXfs>
  <cellXfs count="3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2" fillId="2" borderId="28" xfId="0" applyFont="1" applyFill="1" applyBorder="1"/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5" fillId="2" borderId="28" xfId="0" applyFont="1" applyFill="1" applyBorder="1"/>
    <xf numFmtId="0" fontId="5" fillId="2" borderId="30" xfId="0" applyFont="1" applyFill="1" applyBorder="1"/>
    <xf numFmtId="0" fontId="6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/>
    <xf numFmtId="0" fontId="2" fillId="0" borderId="4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 applyAlignment="1">
      <alignment horizontal="left" wrapText="1"/>
    </xf>
    <xf numFmtId="0" fontId="5" fillId="0" borderId="3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24" xfId="0" applyFont="1" applyFill="1" applyBorder="1"/>
    <xf numFmtId="0" fontId="2" fillId="0" borderId="50" xfId="0" applyFont="1" applyBorder="1"/>
    <xf numFmtId="0" fontId="6" fillId="0" borderId="36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32" xfId="0" applyFill="1" applyBorder="1"/>
    <xf numFmtId="0" fontId="0" fillId="2" borderId="30" xfId="0" applyFill="1" applyBorder="1"/>
    <xf numFmtId="0" fontId="0" fillId="0" borderId="35" xfId="0" applyBorder="1"/>
    <xf numFmtId="0" fontId="6" fillId="0" borderId="35" xfId="0" applyFont="1" applyBorder="1" applyAlignment="1">
      <alignment horizontal="left" vertical="top" wrapText="1"/>
    </xf>
    <xf numFmtId="0" fontId="8" fillId="2" borderId="31" xfId="0" applyFont="1" applyFill="1" applyBorder="1"/>
    <xf numFmtId="0" fontId="8" fillId="2" borderId="30" xfId="0" applyFont="1" applyFill="1" applyBorder="1"/>
    <xf numFmtId="0" fontId="2" fillId="0" borderId="45" xfId="0" applyFont="1" applyBorder="1"/>
    <xf numFmtId="0" fontId="10" fillId="0" borderId="24" xfId="0" applyFont="1" applyBorder="1"/>
    <xf numFmtId="0" fontId="10" fillId="0" borderId="35" xfId="0" applyFont="1" applyBorder="1"/>
    <xf numFmtId="0" fontId="6" fillId="0" borderId="35" xfId="0" applyFont="1" applyBorder="1" applyAlignment="1">
      <alignment horizontal="left" wrapText="1"/>
    </xf>
    <xf numFmtId="0" fontId="2" fillId="0" borderId="58" xfId="0" applyFont="1" applyBorder="1"/>
    <xf numFmtId="0" fontId="5" fillId="0" borderId="35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8" fillId="0" borderId="0" xfId="0" applyFont="1" applyAlignment="1">
      <alignment vertical="center"/>
    </xf>
    <xf numFmtId="0" fontId="2" fillId="0" borderId="59" xfId="0" applyFont="1" applyBorder="1"/>
    <xf numFmtId="0" fontId="6" fillId="0" borderId="14" xfId="0" applyFont="1" applyBorder="1" applyAlignment="1">
      <alignment wrapText="1"/>
    </xf>
    <xf numFmtId="0" fontId="2" fillId="0" borderId="60" xfId="0" applyFont="1" applyBorder="1" applyAlignment="1">
      <alignment wrapText="1"/>
    </xf>
    <xf numFmtId="0" fontId="2" fillId="0" borderId="63" xfId="0" applyFont="1" applyBorder="1"/>
    <xf numFmtId="0" fontId="5" fillId="2" borderId="28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6" fillId="3" borderId="24" xfId="0" applyFont="1" applyFill="1" applyBorder="1"/>
    <xf numFmtId="0" fontId="2" fillId="3" borderId="36" xfId="0" applyFont="1" applyFill="1" applyBorder="1" applyAlignment="1">
      <alignment wrapText="1"/>
    </xf>
    <xf numFmtId="0" fontId="2" fillId="3" borderId="45" xfId="0" applyFont="1" applyFill="1" applyBorder="1"/>
    <xf numFmtId="0" fontId="2" fillId="2" borderId="68" xfId="0" applyFont="1" applyFill="1" applyBorder="1"/>
    <xf numFmtId="0" fontId="2" fillId="2" borderId="69" xfId="0" applyFont="1" applyFill="1" applyBorder="1"/>
    <xf numFmtId="0" fontId="2" fillId="2" borderId="18" xfId="0" applyFont="1" applyFill="1" applyBorder="1"/>
    <xf numFmtId="0" fontId="3" fillId="5" borderId="0" xfId="0" applyFont="1" applyFill="1" applyAlignment="1">
      <alignment vertical="center"/>
    </xf>
    <xf numFmtId="0" fontId="2" fillId="0" borderId="71" xfId="0" applyFont="1" applyBorder="1" applyAlignment="1">
      <alignment wrapText="1"/>
    </xf>
    <xf numFmtId="0" fontId="2" fillId="0" borderId="72" xfId="0" applyFont="1" applyBorder="1"/>
    <xf numFmtId="0" fontId="2" fillId="0" borderId="74" xfId="0" applyFont="1" applyBorder="1"/>
    <xf numFmtId="0" fontId="2" fillId="0" borderId="76" xfId="0" applyFont="1" applyBorder="1" applyAlignment="1">
      <alignment wrapText="1"/>
    </xf>
    <xf numFmtId="0" fontId="2" fillId="0" borderId="77" xfId="0" applyFont="1" applyBorder="1" applyAlignment="1">
      <alignment horizontal="center" vertical="center"/>
    </xf>
    <xf numFmtId="0" fontId="2" fillId="3" borderId="3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6" fillId="2" borderId="19" xfId="0" applyFont="1" applyFill="1" applyBorder="1"/>
    <xf numFmtId="0" fontId="17" fillId="2" borderId="23" xfId="0" applyFont="1" applyFill="1" applyBorder="1"/>
    <xf numFmtId="0" fontId="17" fillId="2" borderId="22" xfId="0" applyFont="1" applyFill="1" applyBorder="1"/>
    <xf numFmtId="0" fontId="16" fillId="0" borderId="88" xfId="0" applyFont="1" applyBorder="1"/>
    <xf numFmtId="0" fontId="2" fillId="0" borderId="76" xfId="0" applyFont="1" applyBorder="1"/>
    <xf numFmtId="0" fontId="16" fillId="0" borderId="94" xfId="0" applyFont="1" applyBorder="1"/>
    <xf numFmtId="0" fontId="18" fillId="0" borderId="0" xfId="0" applyFont="1"/>
    <xf numFmtId="0" fontId="16" fillId="0" borderId="95" xfId="0" applyFont="1" applyBorder="1"/>
    <xf numFmtId="0" fontId="5" fillId="0" borderId="96" xfId="0" applyFont="1" applyBorder="1"/>
    <xf numFmtId="0" fontId="5" fillId="0" borderId="97" xfId="0" applyFont="1" applyBorder="1"/>
    <xf numFmtId="0" fontId="16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5" xfId="0" applyNumberFormat="1" applyFont="1" applyBorder="1" applyAlignment="1">
      <alignment horizontal="left" vertical="center"/>
    </xf>
    <xf numFmtId="0" fontId="2" fillId="0" borderId="10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2" fillId="7" borderId="27" xfId="0" applyFont="1" applyFill="1" applyBorder="1" applyAlignment="1">
      <alignment horizontal="center" vertical="center"/>
    </xf>
    <xf numFmtId="0" fontId="5" fillId="7" borderId="112" xfId="0" applyFont="1" applyFill="1" applyBorder="1" applyAlignment="1">
      <alignment vertical="center" wrapText="1"/>
    </xf>
    <xf numFmtId="0" fontId="0" fillId="7" borderId="112" xfId="0" applyFill="1" applyBorder="1" applyAlignment="1">
      <alignment vertical="center"/>
    </xf>
    <xf numFmtId="0" fontId="2" fillId="7" borderId="107" xfId="0" applyFont="1" applyFill="1" applyBorder="1" applyAlignment="1">
      <alignment horizontal="center" vertical="center"/>
    </xf>
    <xf numFmtId="0" fontId="5" fillId="7" borderId="112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7" borderId="105" xfId="0" applyFont="1" applyFill="1" applyBorder="1" applyAlignment="1">
      <alignment horizontal="center" vertical="center"/>
    </xf>
    <xf numFmtId="0" fontId="5" fillId="7" borderId="117" xfId="0" applyFont="1" applyFill="1" applyBorder="1" applyAlignment="1">
      <alignment horizontal="center" vertical="center"/>
    </xf>
    <xf numFmtId="0" fontId="2" fillId="7" borderId="117" xfId="0" applyFont="1" applyFill="1" applyBorder="1" applyAlignment="1">
      <alignment horizontal="center" vertical="center"/>
    </xf>
    <xf numFmtId="0" fontId="2" fillId="7" borderId="118" xfId="0" applyFont="1" applyFill="1" applyBorder="1" applyAlignment="1">
      <alignment horizontal="center" vertical="center"/>
    </xf>
    <xf numFmtId="0" fontId="2" fillId="8" borderId="107" xfId="0" applyFont="1" applyFill="1" applyBorder="1" applyAlignment="1">
      <alignment horizontal="center" vertical="center"/>
    </xf>
    <xf numFmtId="0" fontId="2" fillId="8" borderId="117" xfId="0" applyFont="1" applyFill="1" applyBorder="1" applyAlignment="1">
      <alignment horizontal="center" vertical="center"/>
    </xf>
    <xf numFmtId="0" fontId="2" fillId="8" borderId="118" xfId="0" applyFont="1" applyFill="1" applyBorder="1" applyAlignment="1">
      <alignment horizontal="center" vertical="center"/>
    </xf>
    <xf numFmtId="0" fontId="2" fillId="8" borderId="112" xfId="0" applyFont="1" applyFill="1" applyBorder="1" applyAlignment="1">
      <alignment horizontal="center" vertical="center"/>
    </xf>
    <xf numFmtId="0" fontId="2" fillId="7" borderId="119" xfId="0" applyFont="1" applyFill="1" applyBorder="1" applyAlignment="1">
      <alignment horizontal="center" vertical="center"/>
    </xf>
    <xf numFmtId="49" fontId="2" fillId="7" borderId="119" xfId="0" applyNumberFormat="1" applyFont="1" applyFill="1" applyBorder="1" applyAlignment="1">
      <alignment vertical="center"/>
    </xf>
    <xf numFmtId="0" fontId="2" fillId="7" borderId="120" xfId="0" applyFont="1" applyFill="1" applyBorder="1" applyAlignment="1">
      <alignment horizontal="center" vertical="center"/>
    </xf>
    <xf numFmtId="0" fontId="2" fillId="6" borderId="7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vertical="center" wrapText="1"/>
    </xf>
    <xf numFmtId="0" fontId="2" fillId="6" borderId="5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horizontal="center" vertical="center"/>
    </xf>
    <xf numFmtId="0" fontId="2" fillId="6" borderId="116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8" xfId="0" applyFont="1" applyBorder="1" applyAlignment="1">
      <alignment horizontal="center"/>
    </xf>
    <xf numFmtId="0" fontId="2" fillId="10" borderId="27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 wrapText="1"/>
    </xf>
    <xf numFmtId="0" fontId="2" fillId="10" borderId="36" xfId="0" applyFont="1" applyFill="1" applyBorder="1" applyAlignment="1">
      <alignment horizontal="left" vertical="center" wrapText="1"/>
    </xf>
    <xf numFmtId="0" fontId="2" fillId="10" borderId="89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2" fillId="10" borderId="113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5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7" fillId="0" borderId="4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6" fillId="2" borderId="87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5" fillId="0" borderId="93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97" xfId="0" applyFont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121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25" xfId="0" applyFont="1" applyBorder="1"/>
    <xf numFmtId="0" fontId="2" fillId="3" borderId="88" xfId="0" applyFont="1" applyFill="1" applyBorder="1"/>
    <xf numFmtId="0" fontId="2" fillId="3" borderId="94" xfId="0" applyFont="1" applyFill="1" applyBorder="1"/>
    <xf numFmtId="0" fontId="2" fillId="3" borderId="94" xfId="0" applyFont="1" applyFill="1" applyBorder="1" applyAlignment="1">
      <alignment vertical="center"/>
    </xf>
    <xf numFmtId="0" fontId="2" fillId="6" borderId="122" xfId="0" applyFont="1" applyFill="1" applyBorder="1" applyAlignment="1">
      <alignment horizontal="center" vertical="center"/>
    </xf>
    <xf numFmtId="0" fontId="2" fillId="3" borderId="123" xfId="0" applyFont="1" applyFill="1" applyBorder="1" applyAlignment="1">
      <alignment vertical="center"/>
    </xf>
    <xf numFmtId="0" fontId="2" fillId="0" borderId="124" xfId="0" applyFont="1" applyBorder="1" applyAlignment="1">
      <alignment vertical="center" wrapText="1"/>
    </xf>
    <xf numFmtId="0" fontId="2" fillId="6" borderId="125" xfId="0" applyFont="1" applyFill="1" applyBorder="1" applyAlignment="1">
      <alignment vertical="center" wrapText="1"/>
    </xf>
    <xf numFmtId="0" fontId="2" fillId="0" borderId="126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2" fillId="6" borderId="126" xfId="0" applyFont="1" applyFill="1" applyBorder="1" applyAlignment="1">
      <alignment horizontal="center" vertical="center"/>
    </xf>
    <xf numFmtId="0" fontId="2" fillId="6" borderId="127" xfId="0" applyFont="1" applyFill="1" applyBorder="1" applyAlignment="1">
      <alignment horizontal="center" vertical="center"/>
    </xf>
    <xf numFmtId="0" fontId="2" fillId="6" borderId="128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6" borderId="130" xfId="0" applyFont="1" applyFill="1" applyBorder="1" applyAlignment="1">
      <alignment horizontal="center" vertical="center"/>
    </xf>
    <xf numFmtId="0" fontId="2" fillId="6" borderId="13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32" xfId="0" applyFont="1" applyBorder="1"/>
    <xf numFmtId="0" fontId="2" fillId="6" borderId="133" xfId="0" applyFont="1" applyFill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81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2" borderId="65" xfId="0" applyFont="1" applyFill="1" applyBorder="1" applyAlignment="1">
      <alignment wrapText="1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107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5" fillId="7" borderId="112" xfId="0" applyFont="1" applyFill="1" applyBorder="1" applyAlignment="1">
      <alignment vertical="center" wrapText="1"/>
    </xf>
    <xf numFmtId="0" fontId="0" fillId="7" borderId="106" xfId="0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7" borderId="107" xfId="0" applyFont="1" applyFill="1" applyBorder="1" applyAlignment="1">
      <alignment vertical="center" wrapText="1"/>
    </xf>
    <xf numFmtId="0" fontId="5" fillId="7" borderId="106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0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3" xfId="0" applyFont="1" applyBorder="1" applyAlignment="1"/>
    <xf numFmtId="0" fontId="2" fillId="0" borderId="10" xfId="0" applyFont="1" applyBorder="1" applyAlignment="1"/>
    <xf numFmtId="0" fontId="2" fillId="0" borderId="4" xfId="0" applyFont="1" applyBorder="1" applyAlignment="1"/>
    <xf numFmtId="0" fontId="2" fillId="2" borderId="28" xfId="0" applyFont="1" applyFill="1" applyBorder="1" applyAlignment="1"/>
    <xf numFmtId="0" fontId="2" fillId="0" borderId="0" xfId="0" applyFont="1" applyAlignment="1"/>
    <xf numFmtId="0" fontId="2" fillId="0" borderId="11" xfId="0" applyFont="1" applyBorder="1" applyAlignment="1"/>
    <xf numFmtId="0" fontId="14" fillId="0" borderId="0" xfId="0" applyFont="1" applyAlignment="1"/>
    <xf numFmtId="0" fontId="13" fillId="0" borderId="0" xfId="0" applyFont="1" applyAlignment="1"/>
    <xf numFmtId="0" fontId="2" fillId="0" borderId="84" xfId="0" applyFont="1" applyBorder="1" applyAlignment="1"/>
    <xf numFmtId="0" fontId="2" fillId="0" borderId="85" xfId="0" applyFont="1" applyBorder="1" applyAlignment="1"/>
  </cellXfs>
  <cellStyles count="2">
    <cellStyle name="Normál" xfId="0" builtinId="0"/>
    <cellStyle name="Not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98"/>
  <sheetViews>
    <sheetView showGridLines="0" tabSelected="1" zoomScale="115" zoomScaleNormal="115" zoomScaleSheetLayoutView="80" workbookViewId="0">
      <pane xSplit="3" ySplit="9" topLeftCell="AJ10" activePane="bottomRight" state="frozen"/>
      <selection pane="bottomRight" activeCell="AQ36" sqref="AQ36"/>
      <selection pane="bottomLeft" activeCell="A10" sqref="A10"/>
      <selection pane="topRight" activeCell="D1" sqref="D1"/>
    </sheetView>
  </sheetViews>
  <sheetFormatPr defaultColWidth="9.140625" defaultRowHeight="13.15"/>
  <cols>
    <col min="1" max="1" width="5.5703125" style="102" customWidth="1"/>
    <col min="2" max="2" width="14.5703125" style="104" customWidth="1"/>
    <col min="3" max="3" width="43.28515625" style="105" customWidth="1"/>
    <col min="4" max="4" width="30.140625" style="105" bestFit="1" customWidth="1"/>
    <col min="5" max="5" width="7.140625" style="106" bestFit="1" customWidth="1"/>
    <col min="6" max="6" width="5.42578125" style="106" customWidth="1"/>
    <col min="7" max="7" width="4" style="106" bestFit="1" customWidth="1"/>
    <col min="8" max="8" width="3.140625" style="106" customWidth="1"/>
    <col min="9" max="11" width="3.140625" style="103" customWidth="1"/>
    <col min="12" max="12" width="4" style="103" bestFit="1" customWidth="1"/>
    <col min="13" max="16" width="3.140625" style="103" customWidth="1"/>
    <col min="17" max="17" width="4" style="103" bestFit="1" customWidth="1"/>
    <col min="18" max="21" width="3.140625" style="103" customWidth="1"/>
    <col min="22" max="22" width="4" style="103" bestFit="1" customWidth="1"/>
    <col min="23" max="24" width="3.140625" style="103" customWidth="1"/>
    <col min="25" max="25" width="3.28515625" style="103" bestFit="1" customWidth="1"/>
    <col min="26" max="26" width="3.140625" style="103" customWidth="1"/>
    <col min="27" max="27" width="4" style="103" bestFit="1" customWidth="1"/>
    <col min="28" max="42" width="3.140625" style="103" customWidth="1"/>
    <col min="43" max="43" width="13.28515625" style="103" bestFit="1" customWidth="1"/>
    <col min="44" max="44" width="3.140625" style="103" customWidth="1"/>
    <col min="45" max="45" width="13.28515625" style="4" bestFit="1" customWidth="1"/>
    <col min="46" max="46" width="3.140625" style="103" customWidth="1"/>
    <col min="47" max="47" width="13.28515625" style="4" bestFit="1" customWidth="1"/>
    <col min="48" max="48" width="14.5703125" style="4" bestFit="1" customWidth="1"/>
    <col min="49" max="16384" width="9.140625" style="4"/>
  </cols>
  <sheetData>
    <row r="1" spans="1:49">
      <c r="A1" s="5"/>
      <c r="B1" s="2"/>
      <c r="C1" s="3"/>
      <c r="D1" s="3"/>
      <c r="E1" s="203"/>
      <c r="F1" s="203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"/>
      <c r="AR1" s="204"/>
      <c r="AS1" s="2"/>
      <c r="AT1" s="204"/>
      <c r="AU1" s="2"/>
      <c r="AV1"/>
      <c r="AW1"/>
    </row>
    <row r="2" spans="1:49" ht="2.4500000000000002" customHeight="1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/>
      <c r="AW2"/>
    </row>
    <row r="3" spans="1:49" ht="15">
      <c r="A3" s="5"/>
      <c r="B3" s="294" t="s">
        <v>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/>
      <c r="AW3"/>
    </row>
    <row r="4" spans="1:49" s="6" customFormat="1">
      <c r="A4" s="295" t="s">
        <v>1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/>
      <c r="AW4"/>
    </row>
    <row r="5" spans="1:49" s="6" customFormat="1" ht="13.5" thickBot="1">
      <c r="A5" s="5"/>
      <c r="B5" s="1"/>
      <c r="C5" s="7"/>
      <c r="D5" s="7"/>
      <c r="E5" s="205"/>
      <c r="F5" s="20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5"/>
      <c r="AS5" s="1"/>
      <c r="AT5" s="5"/>
      <c r="AU5" s="1"/>
      <c r="AV5"/>
      <c r="AW5"/>
    </row>
    <row r="6" spans="1:49" s="6" customFormat="1" ht="12.75" customHeight="1" thickBot="1">
      <c r="A6" s="296" t="s">
        <v>2</v>
      </c>
      <c r="B6" s="341" t="s">
        <v>3</v>
      </c>
      <c r="C6" s="297" t="s">
        <v>4</v>
      </c>
      <c r="D6" s="298" t="s">
        <v>5</v>
      </c>
      <c r="E6" s="206" t="s">
        <v>6</v>
      </c>
      <c r="F6" s="299" t="s">
        <v>7</v>
      </c>
      <c r="G6" s="301" t="s">
        <v>8</v>
      </c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3"/>
      <c r="AP6" s="291" t="s">
        <v>2</v>
      </c>
      <c r="AQ6" s="342" t="s">
        <v>9</v>
      </c>
      <c r="AR6" s="291" t="s">
        <v>2</v>
      </c>
      <c r="AS6" s="343" t="s">
        <v>9</v>
      </c>
      <c r="AT6" s="291" t="s">
        <v>2</v>
      </c>
      <c r="AU6" s="343" t="s">
        <v>9</v>
      </c>
      <c r="AV6"/>
      <c r="AW6"/>
    </row>
    <row r="7" spans="1:49" s="6" customFormat="1" ht="13.5" customHeight="1" thickBot="1">
      <c r="A7" s="296"/>
      <c r="B7" s="341"/>
      <c r="C7" s="297"/>
      <c r="D7" s="298"/>
      <c r="E7" s="207" t="s">
        <v>10</v>
      </c>
      <c r="F7" s="300"/>
      <c r="G7" s="208" t="s">
        <v>2</v>
      </c>
      <c r="H7" s="207" t="s">
        <v>2</v>
      </c>
      <c r="I7" s="207" t="s">
        <v>11</v>
      </c>
      <c r="J7" s="207" t="s">
        <v>2</v>
      </c>
      <c r="K7" s="209" t="s">
        <v>2</v>
      </c>
      <c r="L7" s="207" t="s">
        <v>2</v>
      </c>
      <c r="M7" s="207" t="s">
        <v>2</v>
      </c>
      <c r="N7" s="207" t="s">
        <v>12</v>
      </c>
      <c r="O7" s="207" t="s">
        <v>2</v>
      </c>
      <c r="P7" s="209" t="s">
        <v>2</v>
      </c>
      <c r="Q7" s="207" t="s">
        <v>2</v>
      </c>
      <c r="R7" s="207" t="s">
        <v>2</v>
      </c>
      <c r="S7" s="207" t="s">
        <v>13</v>
      </c>
      <c r="T7" s="207" t="s">
        <v>2</v>
      </c>
      <c r="U7" s="209" t="s">
        <v>2</v>
      </c>
      <c r="V7" s="207" t="s">
        <v>2</v>
      </c>
      <c r="W7" s="207" t="s">
        <v>2</v>
      </c>
      <c r="X7" s="207" t="s">
        <v>14</v>
      </c>
      <c r="Y7" s="207" t="s">
        <v>2</v>
      </c>
      <c r="Z7" s="209" t="s">
        <v>2</v>
      </c>
      <c r="AA7" s="207" t="s">
        <v>2</v>
      </c>
      <c r="AB7" s="207" t="s">
        <v>2</v>
      </c>
      <c r="AC7" s="207" t="s">
        <v>15</v>
      </c>
      <c r="AD7" s="207" t="s">
        <v>2</v>
      </c>
      <c r="AE7" s="209" t="s">
        <v>2</v>
      </c>
      <c r="AF7" s="207" t="s">
        <v>2</v>
      </c>
      <c r="AG7" s="207" t="s">
        <v>2</v>
      </c>
      <c r="AH7" s="207" t="s">
        <v>16</v>
      </c>
      <c r="AI7" s="207" t="s">
        <v>2</v>
      </c>
      <c r="AJ7" s="210" t="s">
        <v>2</v>
      </c>
      <c r="AK7" s="211" t="s">
        <v>2</v>
      </c>
      <c r="AL7" s="212" t="s">
        <v>2</v>
      </c>
      <c r="AM7" s="212" t="s">
        <v>17</v>
      </c>
      <c r="AN7" s="212" t="s">
        <v>2</v>
      </c>
      <c r="AO7" s="213" t="s">
        <v>2</v>
      </c>
      <c r="AP7" s="291"/>
      <c r="AQ7" s="342"/>
      <c r="AR7" s="291"/>
      <c r="AS7" s="343"/>
      <c r="AT7" s="291"/>
      <c r="AU7" s="343"/>
      <c r="AV7"/>
      <c r="AW7"/>
    </row>
    <row r="8" spans="1:49" s="6" customFormat="1">
      <c r="A8" s="181" t="s">
        <v>2</v>
      </c>
      <c r="B8" s="9" t="s">
        <v>2</v>
      </c>
      <c r="C8" s="10" t="s">
        <v>2</v>
      </c>
      <c r="D8" s="7"/>
      <c r="E8" s="214" t="s">
        <v>2</v>
      </c>
      <c r="F8" s="215" t="s">
        <v>2</v>
      </c>
      <c r="G8" s="216" t="s">
        <v>18</v>
      </c>
      <c r="H8" s="216" t="s">
        <v>19</v>
      </c>
      <c r="I8" s="216" t="s">
        <v>20</v>
      </c>
      <c r="J8" s="216" t="s">
        <v>21</v>
      </c>
      <c r="K8" s="217" t="s">
        <v>22</v>
      </c>
      <c r="L8" s="216" t="s">
        <v>18</v>
      </c>
      <c r="M8" s="216" t="s">
        <v>19</v>
      </c>
      <c r="N8" s="216" t="s">
        <v>20</v>
      </c>
      <c r="O8" s="216" t="s">
        <v>21</v>
      </c>
      <c r="P8" s="217" t="s">
        <v>22</v>
      </c>
      <c r="Q8" s="216" t="s">
        <v>18</v>
      </c>
      <c r="R8" s="216" t="s">
        <v>19</v>
      </c>
      <c r="S8" s="216" t="s">
        <v>20</v>
      </c>
      <c r="T8" s="216" t="s">
        <v>21</v>
      </c>
      <c r="U8" s="217" t="s">
        <v>22</v>
      </c>
      <c r="V8" s="216" t="s">
        <v>18</v>
      </c>
      <c r="W8" s="216" t="s">
        <v>19</v>
      </c>
      <c r="X8" s="216" t="s">
        <v>20</v>
      </c>
      <c r="Y8" s="216" t="s">
        <v>21</v>
      </c>
      <c r="Z8" s="217" t="s">
        <v>22</v>
      </c>
      <c r="AA8" s="216" t="s">
        <v>18</v>
      </c>
      <c r="AB8" s="216" t="s">
        <v>19</v>
      </c>
      <c r="AC8" s="216" t="s">
        <v>20</v>
      </c>
      <c r="AD8" s="216" t="s">
        <v>21</v>
      </c>
      <c r="AE8" s="217" t="s">
        <v>22</v>
      </c>
      <c r="AF8" s="216" t="s">
        <v>18</v>
      </c>
      <c r="AG8" s="216" t="s">
        <v>19</v>
      </c>
      <c r="AH8" s="216" t="s">
        <v>20</v>
      </c>
      <c r="AI8" s="216" t="s">
        <v>21</v>
      </c>
      <c r="AJ8" s="217" t="s">
        <v>22</v>
      </c>
      <c r="AK8" s="5" t="s">
        <v>18</v>
      </c>
      <c r="AL8" s="5" t="s">
        <v>19</v>
      </c>
      <c r="AM8" s="5" t="s">
        <v>20</v>
      </c>
      <c r="AN8" s="5" t="s">
        <v>21</v>
      </c>
      <c r="AO8" s="218" t="s">
        <v>22</v>
      </c>
      <c r="AP8" s="219" t="s">
        <v>2</v>
      </c>
      <c r="AQ8" s="11" t="s">
        <v>2</v>
      </c>
      <c r="AR8" s="219" t="s">
        <v>2</v>
      </c>
      <c r="AS8" s="12" t="s">
        <v>2</v>
      </c>
      <c r="AT8" s="219" t="s">
        <v>2</v>
      </c>
      <c r="AU8" s="12" t="s">
        <v>2</v>
      </c>
      <c r="AV8"/>
      <c r="AW8"/>
    </row>
    <row r="9" spans="1:49" s="1" customFormat="1">
      <c r="A9" s="53" t="s">
        <v>2</v>
      </c>
      <c r="B9" s="344" t="s">
        <v>23</v>
      </c>
      <c r="C9" s="344"/>
      <c r="D9" s="13"/>
      <c r="E9" s="14">
        <f>SUM(E10:E21)</f>
        <v>179</v>
      </c>
      <c r="F9" s="15">
        <f>SUM(F10:F21)</f>
        <v>42</v>
      </c>
      <c r="G9" s="50">
        <f>SUM(G10:G21)</f>
        <v>40</v>
      </c>
      <c r="H9" s="51">
        <f>SUM(H10:H21)</f>
        <v>36</v>
      </c>
      <c r="I9" s="52">
        <f>SUM(I10:I21)</f>
        <v>5</v>
      </c>
      <c r="J9" s="52"/>
      <c r="K9" s="52">
        <f>SUM(K10:K21)</f>
        <v>22</v>
      </c>
      <c r="L9" s="53">
        <f>SUM(L10:L21)</f>
        <v>20</v>
      </c>
      <c r="M9" s="51">
        <f>SUM(M10:M21)</f>
        <v>26</v>
      </c>
      <c r="N9" s="52">
        <f>SUM(N10:N21)</f>
        <v>0</v>
      </c>
      <c r="O9" s="52"/>
      <c r="P9" s="52">
        <f>SUM(P10:P21)</f>
        <v>9</v>
      </c>
      <c r="Q9" s="53">
        <f>SUM(Q10:Q21)</f>
        <v>10</v>
      </c>
      <c r="R9" s="51">
        <f>SUM(R10:R21)</f>
        <v>16</v>
      </c>
      <c r="S9" s="52">
        <f>SUM(S10:S21)</f>
        <v>0</v>
      </c>
      <c r="T9" s="52"/>
      <c r="U9" s="52">
        <f>SUM(U10:U21)</f>
        <v>5</v>
      </c>
      <c r="V9" s="53">
        <f>SUM(V10:V21)</f>
        <v>10</v>
      </c>
      <c r="W9" s="51">
        <f>SUM(W10:W21)</f>
        <v>16</v>
      </c>
      <c r="X9" s="52">
        <f>SUM(X10:X21)</f>
        <v>0</v>
      </c>
      <c r="Y9" s="52"/>
      <c r="Z9" s="52">
        <f>SUM(Z10:Z21)</f>
        <v>6</v>
      </c>
      <c r="AA9" s="53">
        <f>SUM(AA10:AA21)</f>
        <v>0</v>
      </c>
      <c r="AB9" s="51">
        <f>SUM(AB10:AB21)</f>
        <v>0</v>
      </c>
      <c r="AC9" s="52">
        <f>SUM(AC10:AC21)</f>
        <v>0</v>
      </c>
      <c r="AD9" s="52"/>
      <c r="AE9" s="52">
        <f>SUM(AE10:AE21)</f>
        <v>0</v>
      </c>
      <c r="AF9" s="53">
        <f>SUM(AF10:AF21)</f>
        <v>0</v>
      </c>
      <c r="AG9" s="51">
        <f>SUM(AG10:AG21)</f>
        <v>0</v>
      </c>
      <c r="AH9" s="52">
        <f>SUM(AH10:AH21)</f>
        <v>0</v>
      </c>
      <c r="AI9" s="52"/>
      <c r="AJ9" s="52">
        <f>SUM(AJ10:AJ21)</f>
        <v>0</v>
      </c>
      <c r="AK9" s="53">
        <f>SUM(AK10:AK21)</f>
        <v>0</v>
      </c>
      <c r="AL9" s="51">
        <f>SUM(AL10:AL21)</f>
        <v>0</v>
      </c>
      <c r="AM9" s="52">
        <f>SUM(AM10:AM21)</f>
        <v>0</v>
      </c>
      <c r="AN9" s="52"/>
      <c r="AO9" s="52">
        <f>SUM(AO10:AO21)</f>
        <v>0</v>
      </c>
      <c r="AP9" s="220" t="s">
        <v>2</v>
      </c>
      <c r="AQ9" s="17" t="s">
        <v>2</v>
      </c>
      <c r="AR9" s="220" t="s">
        <v>2</v>
      </c>
      <c r="AS9" s="18" t="s">
        <v>2</v>
      </c>
      <c r="AT9" s="220" t="s">
        <v>2</v>
      </c>
      <c r="AU9" s="18" t="s">
        <v>2</v>
      </c>
      <c r="AV9"/>
      <c r="AW9"/>
    </row>
    <row r="10" spans="1:49" s="6" customFormat="1" ht="13.5" customHeight="1">
      <c r="A10" s="182" t="s">
        <v>11</v>
      </c>
      <c r="B10" s="266" t="s">
        <v>24</v>
      </c>
      <c r="C10" s="19" t="s">
        <v>25</v>
      </c>
      <c r="D10" s="20" t="s">
        <v>26</v>
      </c>
      <c r="E10" s="21">
        <f>SUM(G10:I10,L10:N10,Q10:S10,V10:X10,AA10:AC10,AF10:AH10,AK10:AM10)</f>
        <v>20</v>
      </c>
      <c r="F10" s="22">
        <f>SUM(K10,P10,U10,Z10,AE10,AJ10,AO10)</f>
        <v>6</v>
      </c>
      <c r="G10" s="23">
        <v>10</v>
      </c>
      <c r="H10" s="24">
        <v>10</v>
      </c>
      <c r="I10" s="25">
        <v>0</v>
      </c>
      <c r="J10" s="26" t="s">
        <v>27</v>
      </c>
      <c r="K10" s="27">
        <v>6</v>
      </c>
      <c r="L10" s="23" t="s">
        <v>2</v>
      </c>
      <c r="M10" s="24"/>
      <c r="N10" s="25"/>
      <c r="O10" s="26"/>
      <c r="P10" s="27"/>
      <c r="Q10" s="23" t="s">
        <v>2</v>
      </c>
      <c r="R10" s="24" t="s">
        <v>2</v>
      </c>
      <c r="S10" s="25" t="s">
        <v>2</v>
      </c>
      <c r="T10" s="26" t="s">
        <v>2</v>
      </c>
      <c r="U10" s="27" t="s">
        <v>2</v>
      </c>
      <c r="V10" s="24" t="s">
        <v>2</v>
      </c>
      <c r="W10" s="24" t="s">
        <v>2</v>
      </c>
      <c r="X10" s="25" t="s">
        <v>2</v>
      </c>
      <c r="Y10" s="26" t="s">
        <v>2</v>
      </c>
      <c r="Z10" s="27" t="s">
        <v>2</v>
      </c>
      <c r="AA10" s="24" t="s">
        <v>2</v>
      </c>
      <c r="AB10" s="24" t="s">
        <v>2</v>
      </c>
      <c r="AC10" s="25" t="s">
        <v>2</v>
      </c>
      <c r="AD10" s="26" t="s">
        <v>2</v>
      </c>
      <c r="AE10" s="27" t="s">
        <v>2</v>
      </c>
      <c r="AF10" s="25" t="s">
        <v>2</v>
      </c>
      <c r="AG10" s="28" t="s">
        <v>2</v>
      </c>
      <c r="AH10" s="25" t="s">
        <v>2</v>
      </c>
      <c r="AI10" s="26" t="s">
        <v>2</v>
      </c>
      <c r="AJ10" s="27" t="s">
        <v>2</v>
      </c>
      <c r="AK10" s="24" t="s">
        <v>2</v>
      </c>
      <c r="AL10" s="24" t="s">
        <v>2</v>
      </c>
      <c r="AM10" s="25" t="s">
        <v>2</v>
      </c>
      <c r="AN10" s="26" t="s">
        <v>2</v>
      </c>
      <c r="AO10" s="27" t="s">
        <v>2</v>
      </c>
      <c r="AP10" s="221" t="s">
        <v>2</v>
      </c>
      <c r="AQ10" s="11" t="s">
        <v>2</v>
      </c>
      <c r="AR10" s="221" t="s">
        <v>2</v>
      </c>
      <c r="AS10" s="12" t="s">
        <v>2</v>
      </c>
      <c r="AT10" s="221" t="s">
        <v>2</v>
      </c>
      <c r="AU10" s="12" t="s">
        <v>2</v>
      </c>
      <c r="AV10"/>
      <c r="AW10"/>
    </row>
    <row r="11" spans="1:49" s="6" customFormat="1" ht="13.5" customHeight="1">
      <c r="A11" s="182" t="s">
        <v>12</v>
      </c>
      <c r="B11" s="266" t="s">
        <v>28</v>
      </c>
      <c r="C11" s="19" t="s">
        <v>29</v>
      </c>
      <c r="D11" s="20" t="s">
        <v>30</v>
      </c>
      <c r="E11" s="21">
        <f t="shared" ref="E11" si="0">SUM(G11:I11,L11:N11,Q11:S11,V11:X11,AA11:AC11,AF11:AH11,AK11:AM11)</f>
        <v>25</v>
      </c>
      <c r="F11" s="22">
        <f t="shared" ref="F11" si="1">SUM(K11,P11,U11,Z11,AE11,AJ11,AO11)</f>
        <v>6</v>
      </c>
      <c r="G11" s="30">
        <v>10</v>
      </c>
      <c r="H11" s="30">
        <v>15</v>
      </c>
      <c r="I11" s="31">
        <v>0</v>
      </c>
      <c r="J11" s="32" t="s">
        <v>31</v>
      </c>
      <c r="K11" s="33">
        <v>6</v>
      </c>
      <c r="L11" s="30" t="s">
        <v>2</v>
      </c>
      <c r="M11" s="30" t="s">
        <v>2</v>
      </c>
      <c r="N11" s="30" t="s">
        <v>2</v>
      </c>
      <c r="O11" s="30" t="s">
        <v>2</v>
      </c>
      <c r="P11" s="34" t="s">
        <v>2</v>
      </c>
      <c r="Q11" s="31" t="s">
        <v>2</v>
      </c>
      <c r="R11" s="35" t="s">
        <v>2</v>
      </c>
      <c r="S11" s="31" t="s">
        <v>2</v>
      </c>
      <c r="T11" s="32" t="s">
        <v>2</v>
      </c>
      <c r="U11" s="33" t="s">
        <v>2</v>
      </c>
      <c r="V11" s="30" t="s">
        <v>2</v>
      </c>
      <c r="W11" s="30" t="s">
        <v>2</v>
      </c>
      <c r="X11" s="31" t="s">
        <v>2</v>
      </c>
      <c r="Y11" s="32" t="s">
        <v>2</v>
      </c>
      <c r="Z11" s="33" t="s">
        <v>2</v>
      </c>
      <c r="AA11" s="30" t="s">
        <v>2</v>
      </c>
      <c r="AB11" s="30" t="s">
        <v>2</v>
      </c>
      <c r="AC11" s="31" t="s">
        <v>2</v>
      </c>
      <c r="AD11" s="32" t="s">
        <v>2</v>
      </c>
      <c r="AE11" s="36" t="s">
        <v>2</v>
      </c>
      <c r="AF11" s="30" t="s">
        <v>2</v>
      </c>
      <c r="AG11" s="30" t="s">
        <v>2</v>
      </c>
      <c r="AH11" s="31" t="s">
        <v>2</v>
      </c>
      <c r="AI11" s="32" t="s">
        <v>2</v>
      </c>
      <c r="AJ11" s="33" t="s">
        <v>2</v>
      </c>
      <c r="AK11" s="30" t="s">
        <v>2</v>
      </c>
      <c r="AL11" s="30" t="s">
        <v>2</v>
      </c>
      <c r="AM11" s="31" t="s">
        <v>2</v>
      </c>
      <c r="AN11" s="32" t="s">
        <v>2</v>
      </c>
      <c r="AO11" s="33" t="s">
        <v>2</v>
      </c>
      <c r="AP11" s="222" t="s">
        <v>2</v>
      </c>
      <c r="AQ11" s="29" t="s">
        <v>2</v>
      </c>
      <c r="AR11" s="222" t="s">
        <v>2</v>
      </c>
      <c r="AS11" s="37" t="s">
        <v>2</v>
      </c>
      <c r="AT11" s="222" t="s">
        <v>2</v>
      </c>
      <c r="AU11" s="37" t="s">
        <v>2</v>
      </c>
      <c r="AV11"/>
      <c r="AW11"/>
    </row>
    <row r="12" spans="1:49" s="6" customFormat="1" ht="13.5" customHeight="1">
      <c r="A12" s="183" t="s">
        <v>13</v>
      </c>
      <c r="B12" s="266" t="s">
        <v>32</v>
      </c>
      <c r="C12" s="19" t="s">
        <v>33</v>
      </c>
      <c r="D12" s="38" t="s">
        <v>34</v>
      </c>
      <c r="E12" s="21">
        <f>SUM(G12:I12,L12:N12,Q12:S12,V12:X12,AA12:AC12,AF12:AH12,AK12:AM12)</f>
        <v>15</v>
      </c>
      <c r="F12" s="22">
        <f>SUM(K12,P12,U12,Z12,AE12,AJ12,AO12)</f>
        <v>5</v>
      </c>
      <c r="G12" s="30">
        <v>10</v>
      </c>
      <c r="H12" s="30">
        <v>0</v>
      </c>
      <c r="I12" s="31">
        <v>5</v>
      </c>
      <c r="J12" s="32" t="s">
        <v>31</v>
      </c>
      <c r="K12" s="33">
        <v>5</v>
      </c>
      <c r="L12" s="30" t="s">
        <v>2</v>
      </c>
      <c r="M12" s="30" t="s">
        <v>2</v>
      </c>
      <c r="N12" s="30" t="s">
        <v>2</v>
      </c>
      <c r="O12" s="30" t="s">
        <v>2</v>
      </c>
      <c r="P12" s="39" t="s">
        <v>2</v>
      </c>
      <c r="Q12" s="31" t="s">
        <v>2</v>
      </c>
      <c r="R12" s="35" t="s">
        <v>2</v>
      </c>
      <c r="S12" s="31" t="s">
        <v>2</v>
      </c>
      <c r="T12" s="32" t="s">
        <v>2</v>
      </c>
      <c r="U12" s="40" t="s">
        <v>2</v>
      </c>
      <c r="V12" s="30" t="s">
        <v>2</v>
      </c>
      <c r="W12" s="30" t="s">
        <v>2</v>
      </c>
      <c r="X12" s="31" t="s">
        <v>2</v>
      </c>
      <c r="Y12" s="32" t="s">
        <v>2</v>
      </c>
      <c r="Z12" s="33" t="s">
        <v>2</v>
      </c>
      <c r="AA12" s="30" t="s">
        <v>2</v>
      </c>
      <c r="AB12" s="30" t="s">
        <v>2</v>
      </c>
      <c r="AC12" s="31" t="s">
        <v>2</v>
      </c>
      <c r="AD12" s="32" t="s">
        <v>2</v>
      </c>
      <c r="AE12" s="36" t="s">
        <v>2</v>
      </c>
      <c r="AF12" s="30" t="s">
        <v>2</v>
      </c>
      <c r="AG12" s="30" t="s">
        <v>2</v>
      </c>
      <c r="AH12" s="31" t="s">
        <v>2</v>
      </c>
      <c r="AI12" s="32" t="s">
        <v>2</v>
      </c>
      <c r="AJ12" s="33" t="s">
        <v>2</v>
      </c>
      <c r="AK12" s="30" t="s">
        <v>2</v>
      </c>
      <c r="AL12" s="30" t="s">
        <v>2</v>
      </c>
      <c r="AM12" s="31" t="s">
        <v>2</v>
      </c>
      <c r="AN12" s="32" t="s">
        <v>2</v>
      </c>
      <c r="AO12" s="33" t="s">
        <v>2</v>
      </c>
      <c r="AP12" s="222" t="str">
        <f>A16</f>
        <v>7.</v>
      </c>
      <c r="AQ12" s="222" t="str">
        <f>B16</f>
        <v>KTXFIBHBLF</v>
      </c>
      <c r="AR12" s="222" t="s">
        <v>2</v>
      </c>
      <c r="AS12" s="42" t="s">
        <v>2</v>
      </c>
      <c r="AT12" s="222" t="s">
        <v>2</v>
      </c>
      <c r="AU12" s="42" t="s">
        <v>2</v>
      </c>
      <c r="AV12"/>
      <c r="AW12"/>
    </row>
    <row r="13" spans="1:49" s="6" customFormat="1" ht="13.5" customHeight="1">
      <c r="A13" s="183" t="s">
        <v>14</v>
      </c>
      <c r="B13" s="266" t="s">
        <v>35</v>
      </c>
      <c r="C13" s="19" t="s">
        <v>36</v>
      </c>
      <c r="D13" s="43" t="s">
        <v>37</v>
      </c>
      <c r="E13" s="21">
        <f t="shared" ref="E13:E21" si="2">SUM(G13:I13,L13:N13,Q13:S13,V13:X13,AA13:AC13,AF13:AH13,AK13:AM13)</f>
        <v>20</v>
      </c>
      <c r="F13" s="22">
        <f t="shared" ref="F13:F21" si="3">SUM(K13,P13,U13,Z13,AE13,AJ13,AO13)</f>
        <v>4</v>
      </c>
      <c r="G13" s="44" t="s">
        <v>2</v>
      </c>
      <c r="H13" s="44" t="s">
        <v>2</v>
      </c>
      <c r="I13" s="45" t="s">
        <v>2</v>
      </c>
      <c r="J13" s="46" t="s">
        <v>2</v>
      </c>
      <c r="K13" s="47" t="s">
        <v>2</v>
      </c>
      <c r="L13" s="44">
        <v>10</v>
      </c>
      <c r="M13" s="44">
        <v>10</v>
      </c>
      <c r="N13" s="45">
        <v>0</v>
      </c>
      <c r="O13" s="46" t="s">
        <v>31</v>
      </c>
      <c r="P13" s="47">
        <v>4</v>
      </c>
      <c r="Q13" s="48" t="s">
        <v>2</v>
      </c>
      <c r="R13" s="30" t="s">
        <v>2</v>
      </c>
      <c r="S13" s="31" t="s">
        <v>2</v>
      </c>
      <c r="T13" s="32" t="s">
        <v>2</v>
      </c>
      <c r="U13" s="33" t="s">
        <v>2</v>
      </c>
      <c r="V13" s="30" t="s">
        <v>2</v>
      </c>
      <c r="W13" s="30" t="s">
        <v>2</v>
      </c>
      <c r="X13" s="31" t="s">
        <v>2</v>
      </c>
      <c r="Y13" s="32" t="s">
        <v>2</v>
      </c>
      <c r="Z13" s="33" t="s">
        <v>2</v>
      </c>
      <c r="AA13" s="30" t="s">
        <v>2</v>
      </c>
      <c r="AB13" s="30" t="s">
        <v>2</v>
      </c>
      <c r="AC13" s="31" t="s">
        <v>2</v>
      </c>
      <c r="AD13" s="32" t="s">
        <v>2</v>
      </c>
      <c r="AE13" s="33" t="s">
        <v>2</v>
      </c>
      <c r="AF13" s="30" t="s">
        <v>2</v>
      </c>
      <c r="AG13" s="30" t="s">
        <v>2</v>
      </c>
      <c r="AH13" s="31" t="s">
        <v>2</v>
      </c>
      <c r="AI13" s="32" t="s">
        <v>2</v>
      </c>
      <c r="AJ13" s="33" t="s">
        <v>2</v>
      </c>
      <c r="AK13" s="30" t="s">
        <v>2</v>
      </c>
      <c r="AL13" s="30" t="s">
        <v>2</v>
      </c>
      <c r="AM13" s="31" t="s">
        <v>2</v>
      </c>
      <c r="AN13" s="32" t="s">
        <v>2</v>
      </c>
      <c r="AO13" s="33" t="s">
        <v>2</v>
      </c>
      <c r="AP13" s="219" t="str">
        <f>A10</f>
        <v>1.</v>
      </c>
      <c r="AQ13" s="222" t="str">
        <f>B10</f>
        <v>NMXMA1HBLF</v>
      </c>
      <c r="AR13" s="219"/>
      <c r="AS13" s="37"/>
      <c r="AT13" s="219"/>
      <c r="AU13" s="37"/>
      <c r="AV13"/>
      <c r="AW13"/>
    </row>
    <row r="14" spans="1:49" s="6" customFormat="1" ht="13.5" customHeight="1">
      <c r="A14" s="183" t="s">
        <v>15</v>
      </c>
      <c r="B14" s="266" t="s">
        <v>38</v>
      </c>
      <c r="C14" s="19" t="s">
        <v>39</v>
      </c>
      <c r="D14" s="20" t="s">
        <v>30</v>
      </c>
      <c r="E14" s="21">
        <f>SUM(G14:I14,L14:N14,Q14:S14,V14:X14,AA14:AC14,AF14:AH14,AK14:AM14)</f>
        <v>20</v>
      </c>
      <c r="F14" s="22">
        <f>SUM(K14,P14,U14,Z14,AE14,AJ14,AO14)</f>
        <v>4</v>
      </c>
      <c r="G14" s="30" t="s">
        <v>2</v>
      </c>
      <c r="H14" s="30" t="s">
        <v>2</v>
      </c>
      <c r="I14" s="31" t="s">
        <v>2</v>
      </c>
      <c r="J14" s="32" t="s">
        <v>2</v>
      </c>
      <c r="K14" s="33" t="s">
        <v>2</v>
      </c>
      <c r="L14" s="44">
        <v>10</v>
      </c>
      <c r="M14" s="44">
        <v>10</v>
      </c>
      <c r="N14" s="45">
        <v>0</v>
      </c>
      <c r="O14" s="46" t="s">
        <v>31</v>
      </c>
      <c r="P14" s="49">
        <v>4</v>
      </c>
      <c r="Q14" s="31" t="s">
        <v>2</v>
      </c>
      <c r="R14" s="35" t="s">
        <v>2</v>
      </c>
      <c r="S14" s="31" t="s">
        <v>2</v>
      </c>
      <c r="T14" s="32" t="s">
        <v>2</v>
      </c>
      <c r="U14" s="33" t="s">
        <v>2</v>
      </c>
      <c r="V14" s="30" t="s">
        <v>2</v>
      </c>
      <c r="W14" s="30" t="s">
        <v>2</v>
      </c>
      <c r="X14" s="31" t="s">
        <v>2</v>
      </c>
      <c r="Y14" s="32" t="s">
        <v>2</v>
      </c>
      <c r="Z14" s="33" t="s">
        <v>2</v>
      </c>
      <c r="AA14" s="30" t="s">
        <v>2</v>
      </c>
      <c r="AB14" s="30" t="s">
        <v>2</v>
      </c>
      <c r="AC14" s="31" t="s">
        <v>2</v>
      </c>
      <c r="AD14" s="32" t="s">
        <v>2</v>
      </c>
      <c r="AE14" s="33" t="s">
        <v>2</v>
      </c>
      <c r="AF14" s="30" t="s">
        <v>2</v>
      </c>
      <c r="AG14" s="30" t="s">
        <v>2</v>
      </c>
      <c r="AH14" s="31" t="s">
        <v>2</v>
      </c>
      <c r="AI14" s="32" t="s">
        <v>2</v>
      </c>
      <c r="AJ14" s="33" t="s">
        <v>2</v>
      </c>
      <c r="AK14" s="30" t="s">
        <v>2</v>
      </c>
      <c r="AL14" s="30" t="s">
        <v>2</v>
      </c>
      <c r="AM14" s="31" t="s">
        <v>2</v>
      </c>
      <c r="AN14" s="32" t="s">
        <v>2</v>
      </c>
      <c r="AO14" s="33" t="s">
        <v>2</v>
      </c>
      <c r="AP14" s="222" t="str">
        <f>A11</f>
        <v>2.</v>
      </c>
      <c r="AQ14" s="222" t="str">
        <f>B11</f>
        <v>NMXIMAHBLF</v>
      </c>
      <c r="AR14" s="222"/>
      <c r="AS14" s="37"/>
      <c r="AT14" s="222"/>
      <c r="AU14" s="37"/>
      <c r="AV14"/>
      <c r="AW14"/>
    </row>
    <row r="15" spans="1:49" s="6" customFormat="1" ht="13.5" customHeight="1">
      <c r="A15" s="183" t="s">
        <v>16</v>
      </c>
      <c r="B15" s="266" t="s">
        <v>40</v>
      </c>
      <c r="C15" s="19" t="s">
        <v>41</v>
      </c>
      <c r="D15" s="43" t="s">
        <v>37</v>
      </c>
      <c r="E15" s="21">
        <f t="shared" si="2"/>
        <v>20</v>
      </c>
      <c r="F15" s="22">
        <f t="shared" si="3"/>
        <v>4</v>
      </c>
      <c r="G15" s="30" t="s">
        <v>2</v>
      </c>
      <c r="H15" s="30" t="s">
        <v>2</v>
      </c>
      <c r="I15" s="31" t="s">
        <v>2</v>
      </c>
      <c r="J15" s="32" t="s">
        <v>2</v>
      </c>
      <c r="K15" s="33" t="s">
        <v>2</v>
      </c>
      <c r="L15" s="30"/>
      <c r="M15" s="30"/>
      <c r="N15" s="31"/>
      <c r="O15" s="32"/>
      <c r="P15" s="33"/>
      <c r="Q15" s="48">
        <v>10</v>
      </c>
      <c r="R15" s="30">
        <v>10</v>
      </c>
      <c r="S15" s="31">
        <v>0</v>
      </c>
      <c r="T15" s="32" t="s">
        <v>31</v>
      </c>
      <c r="U15" s="33">
        <v>4</v>
      </c>
      <c r="V15" s="30" t="s">
        <v>2</v>
      </c>
      <c r="W15" s="30" t="s">
        <v>2</v>
      </c>
      <c r="X15" s="31" t="s">
        <v>2</v>
      </c>
      <c r="Y15" s="32" t="s">
        <v>2</v>
      </c>
      <c r="Z15" s="33" t="s">
        <v>2</v>
      </c>
      <c r="AA15" s="30" t="s">
        <v>2</v>
      </c>
      <c r="AB15" s="30" t="s">
        <v>2</v>
      </c>
      <c r="AC15" s="31" t="s">
        <v>2</v>
      </c>
      <c r="AD15" s="32" t="s">
        <v>2</v>
      </c>
      <c r="AE15" s="33" t="s">
        <v>2</v>
      </c>
      <c r="AF15" s="30" t="s">
        <v>2</v>
      </c>
      <c r="AG15" s="30" t="s">
        <v>2</v>
      </c>
      <c r="AH15" s="31" t="s">
        <v>2</v>
      </c>
      <c r="AI15" s="32" t="s">
        <v>2</v>
      </c>
      <c r="AJ15" s="33" t="s">
        <v>2</v>
      </c>
      <c r="AK15" s="30" t="s">
        <v>2</v>
      </c>
      <c r="AL15" s="30" t="s">
        <v>2</v>
      </c>
      <c r="AM15" s="31" t="s">
        <v>2</v>
      </c>
      <c r="AN15" s="32" t="s">
        <v>2</v>
      </c>
      <c r="AO15" s="33" t="s">
        <v>2</v>
      </c>
      <c r="AP15" s="222" t="str">
        <f>A13</f>
        <v>4.</v>
      </c>
      <c r="AQ15" s="222" t="str">
        <f>B13</f>
        <v>NMXAN1HBLF</v>
      </c>
      <c r="AR15" s="222"/>
      <c r="AS15" s="37"/>
      <c r="AT15" s="222"/>
      <c r="AU15" s="37"/>
      <c r="AV15"/>
      <c r="AW15"/>
    </row>
    <row r="16" spans="1:49" s="6" customFormat="1" ht="13.5" customHeight="1">
      <c r="A16" s="183" t="s">
        <v>17</v>
      </c>
      <c r="B16" s="266" t="s">
        <v>42</v>
      </c>
      <c r="C16" s="19" t="s">
        <v>43</v>
      </c>
      <c r="D16" s="57" t="s">
        <v>34</v>
      </c>
      <c r="E16" s="21">
        <f t="shared" si="2"/>
        <v>15</v>
      </c>
      <c r="F16" s="22">
        <f t="shared" si="3"/>
        <v>4</v>
      </c>
      <c r="G16" s="30">
        <v>10</v>
      </c>
      <c r="H16" s="30">
        <v>5</v>
      </c>
      <c r="I16" s="31">
        <v>0</v>
      </c>
      <c r="J16" s="32" t="s">
        <v>31</v>
      </c>
      <c r="K16" s="33">
        <v>4</v>
      </c>
      <c r="L16" s="30"/>
      <c r="M16" s="30"/>
      <c r="N16" s="31"/>
      <c r="O16" s="32"/>
      <c r="P16" s="33"/>
      <c r="Q16" s="30"/>
      <c r="R16" s="30"/>
      <c r="S16" s="31"/>
      <c r="T16" s="32"/>
      <c r="U16" s="33"/>
      <c r="V16" s="30" t="s">
        <v>2</v>
      </c>
      <c r="W16" s="30" t="s">
        <v>2</v>
      </c>
      <c r="X16" s="31" t="s">
        <v>2</v>
      </c>
      <c r="Y16" s="32" t="s">
        <v>2</v>
      </c>
      <c r="Z16" s="33" t="s">
        <v>2</v>
      </c>
      <c r="AA16" s="30" t="s">
        <v>2</v>
      </c>
      <c r="AB16" s="30" t="s">
        <v>2</v>
      </c>
      <c r="AC16" s="31" t="s">
        <v>2</v>
      </c>
      <c r="AD16" s="32" t="s">
        <v>2</v>
      </c>
      <c r="AE16" s="33" t="s">
        <v>2</v>
      </c>
      <c r="AF16" s="30" t="s">
        <v>2</v>
      </c>
      <c r="AG16" s="30" t="s">
        <v>2</v>
      </c>
      <c r="AH16" s="31" t="s">
        <v>2</v>
      </c>
      <c r="AI16" s="32" t="s">
        <v>2</v>
      </c>
      <c r="AJ16" s="33" t="s">
        <v>2</v>
      </c>
      <c r="AK16" s="30" t="s">
        <v>2</v>
      </c>
      <c r="AL16" s="30" t="s">
        <v>2</v>
      </c>
      <c r="AM16" s="31" t="s">
        <v>2</v>
      </c>
      <c r="AN16" s="32" t="s">
        <v>2</v>
      </c>
      <c r="AO16" s="33" t="s">
        <v>2</v>
      </c>
      <c r="AP16" s="222"/>
      <c r="AQ16" s="222"/>
      <c r="AR16" s="222"/>
      <c r="AS16" s="37"/>
      <c r="AT16" s="222"/>
      <c r="AU16" s="37"/>
      <c r="AV16"/>
      <c r="AW16"/>
    </row>
    <row r="17" spans="1:49" s="6" customFormat="1" ht="13.5" customHeight="1">
      <c r="A17" s="183" t="s">
        <v>44</v>
      </c>
      <c r="B17" s="266" t="s">
        <v>45</v>
      </c>
      <c r="C17" s="19" t="s">
        <v>46</v>
      </c>
      <c r="D17" s="43" t="s">
        <v>47</v>
      </c>
      <c r="E17" s="21">
        <f t="shared" si="2"/>
        <v>20</v>
      </c>
      <c r="F17" s="22">
        <f t="shared" si="3"/>
        <v>5</v>
      </c>
      <c r="G17" s="30" t="s">
        <v>2</v>
      </c>
      <c r="H17" s="30" t="s">
        <v>2</v>
      </c>
      <c r="I17" s="31" t="s">
        <v>2</v>
      </c>
      <c r="J17" s="32" t="s">
        <v>2</v>
      </c>
      <c r="K17" s="33" t="s">
        <v>2</v>
      </c>
      <c r="L17" s="30" t="s">
        <v>2</v>
      </c>
      <c r="M17" s="30" t="s">
        <v>2</v>
      </c>
      <c r="N17" s="30" t="s">
        <v>2</v>
      </c>
      <c r="O17" s="30" t="s">
        <v>2</v>
      </c>
      <c r="P17" s="39" t="s">
        <v>2</v>
      </c>
      <c r="Q17" s="31" t="s">
        <v>2</v>
      </c>
      <c r="R17" s="35" t="s">
        <v>2</v>
      </c>
      <c r="S17" s="30" t="s">
        <v>2</v>
      </c>
      <c r="T17" s="30" t="s">
        <v>2</v>
      </c>
      <c r="U17" s="34" t="s">
        <v>2</v>
      </c>
      <c r="V17" s="30">
        <v>10</v>
      </c>
      <c r="W17" s="30">
        <v>10</v>
      </c>
      <c r="X17" s="31">
        <v>0</v>
      </c>
      <c r="Y17" s="32" t="s">
        <v>31</v>
      </c>
      <c r="Z17" s="33">
        <v>5</v>
      </c>
      <c r="AA17" s="30" t="s">
        <v>2</v>
      </c>
      <c r="AB17" s="30" t="s">
        <v>2</v>
      </c>
      <c r="AC17" s="31" t="s">
        <v>2</v>
      </c>
      <c r="AD17" s="32" t="s">
        <v>2</v>
      </c>
      <c r="AE17" s="36" t="s">
        <v>2</v>
      </c>
      <c r="AF17" s="30" t="s">
        <v>2</v>
      </c>
      <c r="AG17" s="30" t="s">
        <v>2</v>
      </c>
      <c r="AH17" s="31" t="s">
        <v>2</v>
      </c>
      <c r="AI17" s="32" t="s">
        <v>2</v>
      </c>
      <c r="AJ17" s="33" t="s">
        <v>2</v>
      </c>
      <c r="AK17" s="30" t="s">
        <v>2</v>
      </c>
      <c r="AL17" s="30" t="s">
        <v>2</v>
      </c>
      <c r="AM17" s="31" t="s">
        <v>2</v>
      </c>
      <c r="AN17" s="32" t="s">
        <v>2</v>
      </c>
      <c r="AO17" s="33" t="s">
        <v>2</v>
      </c>
      <c r="AP17" s="222" t="str">
        <f>A15</f>
        <v>6.</v>
      </c>
      <c r="AQ17" s="222" t="str">
        <f>B15</f>
        <v>NMXAN2HBLF</v>
      </c>
      <c r="AR17" s="222"/>
      <c r="AS17" s="37"/>
      <c r="AT17" s="222"/>
      <c r="AU17" s="37"/>
      <c r="AV17"/>
      <c r="AW17"/>
    </row>
    <row r="18" spans="1:49" s="6" customFormat="1" ht="13.5" customHeight="1">
      <c r="A18" s="183" t="s">
        <v>48</v>
      </c>
      <c r="B18" s="266" t="s">
        <v>49</v>
      </c>
      <c r="C18" s="19" t="s">
        <v>50</v>
      </c>
      <c r="D18" s="43"/>
      <c r="E18" s="21">
        <f t="shared" si="2"/>
        <v>6</v>
      </c>
      <c r="F18" s="22">
        <f t="shared" si="3"/>
        <v>1</v>
      </c>
      <c r="G18" s="30">
        <v>0</v>
      </c>
      <c r="H18" s="30">
        <v>6</v>
      </c>
      <c r="I18" s="31">
        <v>0</v>
      </c>
      <c r="J18" s="32" t="s">
        <v>51</v>
      </c>
      <c r="K18" s="33">
        <v>1</v>
      </c>
      <c r="L18" s="30" t="s">
        <v>2</v>
      </c>
      <c r="M18" s="30" t="s">
        <v>2</v>
      </c>
      <c r="N18" s="31" t="s">
        <v>2</v>
      </c>
      <c r="O18" s="32" t="s">
        <v>2</v>
      </c>
      <c r="P18" s="40" t="s">
        <v>2</v>
      </c>
      <c r="Q18" s="31" t="s">
        <v>2</v>
      </c>
      <c r="R18" s="35" t="s">
        <v>2</v>
      </c>
      <c r="S18" s="31" t="s">
        <v>2</v>
      </c>
      <c r="T18" s="32" t="s">
        <v>2</v>
      </c>
      <c r="U18" s="33" t="s">
        <v>2</v>
      </c>
      <c r="V18" s="30" t="s">
        <v>2</v>
      </c>
      <c r="W18" s="30" t="s">
        <v>2</v>
      </c>
      <c r="X18" s="31" t="s">
        <v>2</v>
      </c>
      <c r="Y18" s="32" t="s">
        <v>2</v>
      </c>
      <c r="Z18" s="33" t="s">
        <v>2</v>
      </c>
      <c r="AA18" s="30" t="s">
        <v>2</v>
      </c>
      <c r="AB18" s="30" t="s">
        <v>2</v>
      </c>
      <c r="AC18" s="31" t="s">
        <v>2</v>
      </c>
      <c r="AD18" s="32" t="s">
        <v>2</v>
      </c>
      <c r="AE18" s="36" t="s">
        <v>2</v>
      </c>
      <c r="AF18" s="30" t="s">
        <v>2</v>
      </c>
      <c r="AG18" s="30" t="s">
        <v>2</v>
      </c>
      <c r="AH18" s="31" t="s">
        <v>2</v>
      </c>
      <c r="AI18" s="32" t="s">
        <v>2</v>
      </c>
      <c r="AJ18" s="33" t="s">
        <v>2</v>
      </c>
      <c r="AK18" s="30" t="s">
        <v>2</v>
      </c>
      <c r="AL18" s="30" t="s">
        <v>2</v>
      </c>
      <c r="AM18" s="31" t="s">
        <v>2</v>
      </c>
      <c r="AN18" s="32" t="s">
        <v>2</v>
      </c>
      <c r="AO18" s="33" t="s">
        <v>2</v>
      </c>
      <c r="AP18" s="222" t="s">
        <v>2</v>
      </c>
      <c r="AQ18" s="29" t="s">
        <v>2</v>
      </c>
      <c r="AR18" s="222" t="s">
        <v>2</v>
      </c>
      <c r="AS18" s="37" t="s">
        <v>2</v>
      </c>
      <c r="AT18" s="222" t="s">
        <v>2</v>
      </c>
      <c r="AU18" s="37" t="s">
        <v>2</v>
      </c>
      <c r="AV18"/>
      <c r="AW18"/>
    </row>
    <row r="19" spans="1:49" s="6" customFormat="1" ht="13.5" customHeight="1">
      <c r="A19" s="183" t="s">
        <v>52</v>
      </c>
      <c r="B19" s="266" t="s">
        <v>53</v>
      </c>
      <c r="C19" s="19" t="s">
        <v>54</v>
      </c>
      <c r="D19" s="43"/>
      <c r="E19" s="21">
        <f t="shared" si="2"/>
        <v>6</v>
      </c>
      <c r="F19" s="22">
        <f t="shared" si="3"/>
        <v>1</v>
      </c>
      <c r="G19" s="30" t="s">
        <v>2</v>
      </c>
      <c r="H19" s="30" t="s">
        <v>2</v>
      </c>
      <c r="I19" s="31" t="s">
        <v>2</v>
      </c>
      <c r="J19" s="32" t="s">
        <v>2</v>
      </c>
      <c r="K19" s="33" t="s">
        <v>2</v>
      </c>
      <c r="L19" s="30">
        <v>0</v>
      </c>
      <c r="M19" s="30">
        <v>6</v>
      </c>
      <c r="N19" s="31">
        <v>0</v>
      </c>
      <c r="O19" s="32" t="s">
        <v>51</v>
      </c>
      <c r="P19" s="33">
        <v>1</v>
      </c>
      <c r="Q19" s="31" t="s">
        <v>2</v>
      </c>
      <c r="R19" s="35" t="s">
        <v>2</v>
      </c>
      <c r="S19" s="31" t="s">
        <v>2</v>
      </c>
      <c r="T19" s="32" t="s">
        <v>2</v>
      </c>
      <c r="U19" s="33" t="s">
        <v>2</v>
      </c>
      <c r="V19" s="30" t="s">
        <v>2</v>
      </c>
      <c r="W19" s="30" t="s">
        <v>2</v>
      </c>
      <c r="X19" s="31" t="s">
        <v>2</v>
      </c>
      <c r="Y19" s="32" t="s">
        <v>2</v>
      </c>
      <c r="Z19" s="33" t="s">
        <v>2</v>
      </c>
      <c r="AA19" s="30" t="s">
        <v>2</v>
      </c>
      <c r="AB19" s="30" t="s">
        <v>2</v>
      </c>
      <c r="AC19" s="31" t="s">
        <v>2</v>
      </c>
      <c r="AD19" s="32" t="s">
        <v>2</v>
      </c>
      <c r="AE19" s="36" t="s">
        <v>2</v>
      </c>
      <c r="AF19" s="30" t="s">
        <v>2</v>
      </c>
      <c r="AG19" s="30" t="s">
        <v>2</v>
      </c>
      <c r="AH19" s="31" t="s">
        <v>2</v>
      </c>
      <c r="AI19" s="32" t="s">
        <v>2</v>
      </c>
      <c r="AJ19" s="33" t="s">
        <v>2</v>
      </c>
      <c r="AK19" s="30" t="s">
        <v>2</v>
      </c>
      <c r="AL19" s="30" t="s">
        <v>2</v>
      </c>
      <c r="AM19" s="31" t="s">
        <v>2</v>
      </c>
      <c r="AN19" s="32" t="s">
        <v>2</v>
      </c>
      <c r="AO19" s="33" t="s">
        <v>2</v>
      </c>
      <c r="AP19" s="222" t="s">
        <v>2</v>
      </c>
      <c r="AQ19" s="29" t="s">
        <v>2</v>
      </c>
      <c r="AR19" s="222" t="s">
        <v>2</v>
      </c>
      <c r="AS19" s="37" t="s">
        <v>2</v>
      </c>
      <c r="AT19" s="222" t="s">
        <v>2</v>
      </c>
      <c r="AU19" s="37" t="s">
        <v>2</v>
      </c>
      <c r="AV19"/>
      <c r="AW19"/>
    </row>
    <row r="20" spans="1:49" s="6" customFormat="1" ht="13.5" customHeight="1">
      <c r="A20" s="183" t="s">
        <v>55</v>
      </c>
      <c r="B20" s="266" t="s">
        <v>56</v>
      </c>
      <c r="C20" s="19" t="s">
        <v>57</v>
      </c>
      <c r="D20" s="43"/>
      <c r="E20" s="21">
        <f t="shared" si="2"/>
        <v>6</v>
      </c>
      <c r="F20" s="22">
        <f t="shared" si="3"/>
        <v>1</v>
      </c>
      <c r="G20" s="30" t="s">
        <v>2</v>
      </c>
      <c r="H20" s="30" t="s">
        <v>2</v>
      </c>
      <c r="I20" s="31" t="s">
        <v>2</v>
      </c>
      <c r="J20" s="32" t="s">
        <v>2</v>
      </c>
      <c r="K20" s="33" t="s">
        <v>2</v>
      </c>
      <c r="L20" s="30" t="s">
        <v>2</v>
      </c>
      <c r="M20" s="30" t="s">
        <v>2</v>
      </c>
      <c r="N20" s="31" t="s">
        <v>2</v>
      </c>
      <c r="O20" s="32" t="s">
        <v>2</v>
      </c>
      <c r="P20" s="33" t="s">
        <v>2</v>
      </c>
      <c r="Q20" s="30">
        <v>0</v>
      </c>
      <c r="R20" s="30">
        <v>6</v>
      </c>
      <c r="S20" s="31">
        <v>0</v>
      </c>
      <c r="T20" s="32" t="s">
        <v>51</v>
      </c>
      <c r="U20" s="33">
        <v>1</v>
      </c>
      <c r="V20" s="30" t="s">
        <v>2</v>
      </c>
      <c r="W20" s="30" t="s">
        <v>2</v>
      </c>
      <c r="X20" s="31" t="s">
        <v>2</v>
      </c>
      <c r="Y20" s="32" t="s">
        <v>2</v>
      </c>
      <c r="Z20" s="33" t="s">
        <v>2</v>
      </c>
      <c r="AA20" s="30" t="s">
        <v>2</v>
      </c>
      <c r="AB20" s="30" t="s">
        <v>2</v>
      </c>
      <c r="AC20" s="31" t="s">
        <v>2</v>
      </c>
      <c r="AD20" s="32" t="s">
        <v>2</v>
      </c>
      <c r="AE20" s="36" t="s">
        <v>2</v>
      </c>
      <c r="AF20" s="30" t="s">
        <v>2</v>
      </c>
      <c r="AG20" s="30" t="s">
        <v>2</v>
      </c>
      <c r="AH20" s="31" t="s">
        <v>2</v>
      </c>
      <c r="AI20" s="32" t="s">
        <v>2</v>
      </c>
      <c r="AJ20" s="33" t="s">
        <v>2</v>
      </c>
      <c r="AK20" s="30" t="s">
        <v>2</v>
      </c>
      <c r="AL20" s="30" t="s">
        <v>2</v>
      </c>
      <c r="AM20" s="31" t="s">
        <v>2</v>
      </c>
      <c r="AN20" s="32" t="s">
        <v>2</v>
      </c>
      <c r="AO20" s="33" t="s">
        <v>2</v>
      </c>
      <c r="AP20" s="222" t="s">
        <v>2</v>
      </c>
      <c r="AQ20" s="29" t="s">
        <v>2</v>
      </c>
      <c r="AR20" s="222" t="s">
        <v>2</v>
      </c>
      <c r="AS20" s="37" t="s">
        <v>2</v>
      </c>
      <c r="AT20" s="222" t="s">
        <v>2</v>
      </c>
      <c r="AU20" s="37" t="s">
        <v>2</v>
      </c>
      <c r="AV20"/>
      <c r="AW20"/>
    </row>
    <row r="21" spans="1:49" s="6" customFormat="1" ht="13.5" customHeight="1">
      <c r="A21" s="182" t="s">
        <v>58</v>
      </c>
      <c r="B21" s="266" t="s">
        <v>59</v>
      </c>
      <c r="C21" s="19" t="s">
        <v>60</v>
      </c>
      <c r="D21" s="43"/>
      <c r="E21" s="21">
        <f t="shared" si="2"/>
        <v>6</v>
      </c>
      <c r="F21" s="22">
        <f t="shared" si="3"/>
        <v>1</v>
      </c>
      <c r="G21" s="30" t="s">
        <v>2</v>
      </c>
      <c r="H21" s="30" t="s">
        <v>2</v>
      </c>
      <c r="I21" s="31" t="s">
        <v>2</v>
      </c>
      <c r="J21" s="32" t="s">
        <v>2</v>
      </c>
      <c r="K21" s="33" t="s">
        <v>2</v>
      </c>
      <c r="L21" s="30" t="s">
        <v>2</v>
      </c>
      <c r="M21" s="30" t="s">
        <v>2</v>
      </c>
      <c r="N21" s="31" t="s">
        <v>2</v>
      </c>
      <c r="O21" s="32" t="s">
        <v>2</v>
      </c>
      <c r="P21" s="33" t="s">
        <v>2</v>
      </c>
      <c r="Q21" s="31" t="s">
        <v>2</v>
      </c>
      <c r="R21" s="35" t="s">
        <v>2</v>
      </c>
      <c r="S21" s="31" t="s">
        <v>2</v>
      </c>
      <c r="T21" s="32" t="s">
        <v>2</v>
      </c>
      <c r="U21" s="33" t="s">
        <v>2</v>
      </c>
      <c r="V21" s="30">
        <v>0</v>
      </c>
      <c r="W21" s="30">
        <v>6</v>
      </c>
      <c r="X21" s="31">
        <v>0</v>
      </c>
      <c r="Y21" s="32" t="s">
        <v>51</v>
      </c>
      <c r="Z21" s="33">
        <v>1</v>
      </c>
      <c r="AA21" s="30" t="s">
        <v>2</v>
      </c>
      <c r="AB21" s="30" t="s">
        <v>2</v>
      </c>
      <c r="AC21" s="31" t="s">
        <v>2</v>
      </c>
      <c r="AD21" s="32" t="s">
        <v>2</v>
      </c>
      <c r="AE21" s="36" t="s">
        <v>2</v>
      </c>
      <c r="AF21" s="30" t="s">
        <v>2</v>
      </c>
      <c r="AG21" s="30" t="s">
        <v>2</v>
      </c>
      <c r="AH21" s="31" t="s">
        <v>2</v>
      </c>
      <c r="AI21" s="32" t="s">
        <v>2</v>
      </c>
      <c r="AJ21" s="33" t="s">
        <v>2</v>
      </c>
      <c r="AK21" s="30" t="s">
        <v>2</v>
      </c>
      <c r="AL21" s="30" t="s">
        <v>2</v>
      </c>
      <c r="AM21" s="31" t="s">
        <v>2</v>
      </c>
      <c r="AN21" s="32" t="s">
        <v>2</v>
      </c>
      <c r="AO21" s="33" t="s">
        <v>2</v>
      </c>
      <c r="AP21" s="222" t="s">
        <v>2</v>
      </c>
      <c r="AQ21" s="29" t="s">
        <v>2</v>
      </c>
      <c r="AR21" s="222" t="s">
        <v>2</v>
      </c>
      <c r="AS21" s="37" t="s">
        <v>2</v>
      </c>
      <c r="AT21" s="222" t="s">
        <v>2</v>
      </c>
      <c r="AU21" s="37" t="s">
        <v>2</v>
      </c>
      <c r="AV21"/>
      <c r="AW21"/>
    </row>
    <row r="22" spans="1:49" s="6" customFormat="1" ht="13.5" customHeight="1">
      <c r="A22" s="53" t="s">
        <v>2</v>
      </c>
      <c r="B22" s="344" t="s">
        <v>61</v>
      </c>
      <c r="C22" s="344"/>
      <c r="D22" s="13"/>
      <c r="E22" s="14">
        <f>SUM(E23:E26)</f>
        <v>60</v>
      </c>
      <c r="F22" s="15">
        <f>SUM(F23:F26)</f>
        <v>19</v>
      </c>
      <c r="G22" s="50">
        <f>SUM(G23:G26)</f>
        <v>10</v>
      </c>
      <c r="H22" s="51">
        <f>SUM(H23:H26)</f>
        <v>5</v>
      </c>
      <c r="I22" s="52">
        <f>SUM(I23:I26)</f>
        <v>0</v>
      </c>
      <c r="J22" s="52"/>
      <c r="K22" s="52">
        <f>SUM(K23:K26)</f>
        <v>6</v>
      </c>
      <c r="L22" s="53">
        <f>SUM(L23:L26)</f>
        <v>5</v>
      </c>
      <c r="M22" s="51">
        <f>SUM(M23:M26)</f>
        <v>10</v>
      </c>
      <c r="N22" s="52">
        <f>SUM(N23:N26)</f>
        <v>0</v>
      </c>
      <c r="O22" s="52"/>
      <c r="P22" s="52">
        <f>SUM(P23:P26)</f>
        <v>5</v>
      </c>
      <c r="Q22" s="53">
        <f>SUM(Q23:Q26)</f>
        <v>0</v>
      </c>
      <c r="R22" s="51">
        <f>SUM(R23:R26)</f>
        <v>10</v>
      </c>
      <c r="S22" s="52">
        <f>SUM(S23:S26)</f>
        <v>0</v>
      </c>
      <c r="T22" s="52"/>
      <c r="U22" s="52">
        <f>SUM(U23:U26)</f>
        <v>4</v>
      </c>
      <c r="V22" s="53">
        <f>SUM(V23:V26)</f>
        <v>0</v>
      </c>
      <c r="W22" s="51">
        <f>SUM(W23:W26)</f>
        <v>20</v>
      </c>
      <c r="X22" s="52">
        <f>SUM(X23:X26)</f>
        <v>0</v>
      </c>
      <c r="Y22" s="52"/>
      <c r="Z22" s="52">
        <f>SUM(Z23:Z26)</f>
        <v>4</v>
      </c>
      <c r="AA22" s="53">
        <f>SUM(AA23:AA26)</f>
        <v>0</v>
      </c>
      <c r="AB22" s="51">
        <f>SUM(AB23:AB26)</f>
        <v>0</v>
      </c>
      <c r="AC22" s="52">
        <f>SUM(AC23:AC26)</f>
        <v>0</v>
      </c>
      <c r="AD22" s="52"/>
      <c r="AE22" s="52">
        <f>SUM(AE23:AE26)</f>
        <v>0</v>
      </c>
      <c r="AF22" s="53">
        <f>SUM(AF23:AF26)</f>
        <v>0</v>
      </c>
      <c r="AG22" s="51">
        <f>SUM(AG23:AG26)</f>
        <v>0</v>
      </c>
      <c r="AH22" s="52">
        <f>SUM(AH23:AH26)</f>
        <v>0</v>
      </c>
      <c r="AI22" s="52"/>
      <c r="AJ22" s="52">
        <f>SUM(AJ23:AJ26)</f>
        <v>0</v>
      </c>
      <c r="AK22" s="53">
        <f>SUM(AK23:AK26)</f>
        <v>0</v>
      </c>
      <c r="AL22" s="51">
        <f>SUM(AL23:AL26)</f>
        <v>0</v>
      </c>
      <c r="AM22" s="52">
        <f>SUM(AM23:AM26)</f>
        <v>0</v>
      </c>
      <c r="AN22" s="52"/>
      <c r="AO22" s="52">
        <f>SUM(AO23:AO26)</f>
        <v>0</v>
      </c>
      <c r="AP22" s="223" t="s">
        <v>2</v>
      </c>
      <c r="AQ22" s="54" t="s">
        <v>2</v>
      </c>
      <c r="AR22" s="223" t="s">
        <v>2</v>
      </c>
      <c r="AS22" s="55" t="s">
        <v>2</v>
      </c>
      <c r="AT22" s="223" t="s">
        <v>2</v>
      </c>
      <c r="AU22" s="55" t="s">
        <v>2</v>
      </c>
      <c r="AV22"/>
      <c r="AW22"/>
    </row>
    <row r="23" spans="1:49" s="6" customFormat="1" ht="13.5" customHeight="1">
      <c r="A23" s="183" t="s">
        <v>62</v>
      </c>
      <c r="B23" s="266" t="s">
        <v>63</v>
      </c>
      <c r="C23" s="19" t="s">
        <v>64</v>
      </c>
      <c r="D23" s="43" t="s">
        <v>65</v>
      </c>
      <c r="E23" s="48">
        <f t="shared" ref="E23" si="4">SUM(G23:I23,L23:N23,Q23:S23,V23:X23,AA23:AC23,AF23:AH23,AK23:AM23)</f>
        <v>15</v>
      </c>
      <c r="F23" s="39">
        <f t="shared" ref="F23" si="5">SUM(K23,P23,U23,Z23,AE23,AJ23,AO23)</f>
        <v>6</v>
      </c>
      <c r="G23" s="30">
        <v>10</v>
      </c>
      <c r="H23" s="30">
        <v>5</v>
      </c>
      <c r="I23" s="30">
        <v>0</v>
      </c>
      <c r="J23" s="30" t="s">
        <v>27</v>
      </c>
      <c r="K23" s="39">
        <v>6</v>
      </c>
      <c r="L23" s="30" t="s">
        <v>2</v>
      </c>
      <c r="M23" s="30" t="s">
        <v>2</v>
      </c>
      <c r="N23" s="30" t="s">
        <v>2</v>
      </c>
      <c r="O23" s="30" t="s">
        <v>2</v>
      </c>
      <c r="P23" s="39" t="s">
        <v>2</v>
      </c>
      <c r="Q23" s="30" t="s">
        <v>2</v>
      </c>
      <c r="R23" s="30" t="s">
        <v>2</v>
      </c>
      <c r="S23" s="30" t="s">
        <v>2</v>
      </c>
      <c r="T23" s="30" t="s">
        <v>2</v>
      </c>
      <c r="U23" s="39" t="s">
        <v>2</v>
      </c>
      <c r="V23" s="30" t="s">
        <v>2</v>
      </c>
      <c r="W23" s="30" t="s">
        <v>2</v>
      </c>
      <c r="X23" s="30" t="s">
        <v>2</v>
      </c>
      <c r="Y23" s="30" t="s">
        <v>2</v>
      </c>
      <c r="Z23" s="39" t="s">
        <v>2</v>
      </c>
      <c r="AA23" s="30" t="s">
        <v>2</v>
      </c>
      <c r="AB23" s="30" t="s">
        <v>2</v>
      </c>
      <c r="AC23" s="30" t="s">
        <v>2</v>
      </c>
      <c r="AD23" s="30" t="s">
        <v>2</v>
      </c>
      <c r="AE23" s="39" t="s">
        <v>2</v>
      </c>
      <c r="AF23" s="30" t="s">
        <v>2</v>
      </c>
      <c r="AG23" s="30" t="s">
        <v>2</v>
      </c>
      <c r="AH23" s="30" t="s">
        <v>2</v>
      </c>
      <c r="AI23" s="30" t="s">
        <v>2</v>
      </c>
      <c r="AJ23" s="39" t="s">
        <v>2</v>
      </c>
      <c r="AK23" s="30" t="s">
        <v>2</v>
      </c>
      <c r="AL23" s="30" t="s">
        <v>2</v>
      </c>
      <c r="AM23" s="30" t="s">
        <v>2</v>
      </c>
      <c r="AN23" s="30" t="s">
        <v>2</v>
      </c>
      <c r="AO23" s="39" t="s">
        <v>2</v>
      </c>
      <c r="AP23" s="222" t="s">
        <v>2</v>
      </c>
      <c r="AQ23" s="29" t="s">
        <v>2</v>
      </c>
      <c r="AR23" s="222" t="s">
        <v>2</v>
      </c>
      <c r="AS23" s="56" t="s">
        <v>2</v>
      </c>
      <c r="AT23" s="222" t="s">
        <v>2</v>
      </c>
      <c r="AU23" s="56" t="s">
        <v>2</v>
      </c>
      <c r="AV23"/>
      <c r="AW23"/>
    </row>
    <row r="24" spans="1:49" ht="13.5" customHeight="1">
      <c r="A24" s="183" t="s">
        <v>66</v>
      </c>
      <c r="B24" s="266" t="s">
        <v>67</v>
      </c>
      <c r="C24" s="57" t="s">
        <v>68</v>
      </c>
      <c r="D24" s="57" t="s">
        <v>69</v>
      </c>
      <c r="E24" s="21">
        <f>SUM(G24:I24,L24:N24,Q24:S24,V24:X24,AA24:AC24,AF24:AH24,AK24:AM24)</f>
        <v>20</v>
      </c>
      <c r="F24" s="22">
        <f>SUM(K24,P24,U24,Z24,AE24,AJ24,AO24)</f>
        <v>4</v>
      </c>
      <c r="G24" s="30"/>
      <c r="H24" s="30"/>
      <c r="I24" s="31"/>
      <c r="J24" s="32"/>
      <c r="K24" s="33"/>
      <c r="L24" s="30" t="s">
        <v>2</v>
      </c>
      <c r="M24" s="30" t="s">
        <v>2</v>
      </c>
      <c r="N24" s="31" t="s">
        <v>2</v>
      </c>
      <c r="O24" s="32" t="s">
        <v>2</v>
      </c>
      <c r="P24" s="40" t="s">
        <v>2</v>
      </c>
      <c r="Q24" s="30"/>
      <c r="R24" s="30"/>
      <c r="S24" s="30"/>
      <c r="T24" s="30"/>
      <c r="U24" s="39"/>
      <c r="V24" s="30">
        <v>0</v>
      </c>
      <c r="W24" s="30">
        <v>20</v>
      </c>
      <c r="X24" s="30">
        <v>0</v>
      </c>
      <c r="Y24" s="30" t="s">
        <v>27</v>
      </c>
      <c r="Z24" s="39">
        <v>4</v>
      </c>
      <c r="AA24" s="30" t="s">
        <v>2</v>
      </c>
      <c r="AB24" s="30" t="s">
        <v>2</v>
      </c>
      <c r="AC24" s="31" t="s">
        <v>2</v>
      </c>
      <c r="AD24" s="32" t="s">
        <v>2</v>
      </c>
      <c r="AE24" s="36" t="s">
        <v>2</v>
      </c>
      <c r="AF24" s="30" t="s">
        <v>2</v>
      </c>
      <c r="AG24" s="30" t="s">
        <v>2</v>
      </c>
      <c r="AH24" s="31" t="s">
        <v>2</v>
      </c>
      <c r="AI24" s="32" t="s">
        <v>2</v>
      </c>
      <c r="AJ24" s="33" t="s">
        <v>2</v>
      </c>
      <c r="AK24" s="30" t="s">
        <v>2</v>
      </c>
      <c r="AL24" s="30" t="s">
        <v>2</v>
      </c>
      <c r="AM24" s="31" t="s">
        <v>2</v>
      </c>
      <c r="AN24" s="32" t="s">
        <v>2</v>
      </c>
      <c r="AO24" s="33" t="s">
        <v>2</v>
      </c>
      <c r="AP24" s="222" t="s">
        <v>2</v>
      </c>
      <c r="AQ24" s="29" t="s">
        <v>2</v>
      </c>
      <c r="AR24" s="222" t="s">
        <v>2</v>
      </c>
      <c r="AS24" s="56" t="s">
        <v>2</v>
      </c>
      <c r="AT24" s="222" t="s">
        <v>2</v>
      </c>
      <c r="AU24" s="56" t="s">
        <v>2</v>
      </c>
      <c r="AW24"/>
    </row>
    <row r="25" spans="1:49" ht="13.5" customHeight="1">
      <c r="A25" s="183" t="s">
        <v>70</v>
      </c>
      <c r="B25" s="266" t="s">
        <v>71</v>
      </c>
      <c r="C25" s="57" t="s">
        <v>72</v>
      </c>
      <c r="D25" s="57" t="s">
        <v>73</v>
      </c>
      <c r="E25" s="48">
        <f t="shared" ref="E25:E26" si="6">SUM(G25:I25,L25:N25,Q25:S25,V25:X25,AA25:AC25,AF25:AH25,AK25:AM25)</f>
        <v>15</v>
      </c>
      <c r="F25" s="39">
        <f t="shared" ref="F25:F26" si="7">SUM(K25,P25,U25,Z25,AE25,AJ25,AO25)</f>
        <v>5</v>
      </c>
      <c r="G25" s="30" t="s">
        <v>2</v>
      </c>
      <c r="H25" s="30" t="s">
        <v>2</v>
      </c>
      <c r="I25" s="30" t="s">
        <v>2</v>
      </c>
      <c r="J25" s="30" t="s">
        <v>2</v>
      </c>
      <c r="K25" s="39" t="s">
        <v>2</v>
      </c>
      <c r="L25" s="30">
        <v>5</v>
      </c>
      <c r="M25" s="30">
        <v>10</v>
      </c>
      <c r="N25" s="30">
        <v>0</v>
      </c>
      <c r="O25" s="30" t="s">
        <v>27</v>
      </c>
      <c r="P25" s="39">
        <v>5</v>
      </c>
      <c r="Q25" s="30" t="s">
        <v>2</v>
      </c>
      <c r="R25" s="30" t="s">
        <v>2</v>
      </c>
      <c r="S25" s="30" t="s">
        <v>2</v>
      </c>
      <c r="T25" s="30" t="s">
        <v>2</v>
      </c>
      <c r="U25" s="39" t="s">
        <v>2</v>
      </c>
      <c r="V25" s="30" t="s">
        <v>2</v>
      </c>
      <c r="W25" s="30" t="s">
        <v>2</v>
      </c>
      <c r="X25" s="30" t="s">
        <v>2</v>
      </c>
      <c r="Y25" s="30" t="s">
        <v>2</v>
      </c>
      <c r="Z25" s="39" t="s">
        <v>2</v>
      </c>
      <c r="AA25" s="30" t="s">
        <v>2</v>
      </c>
      <c r="AB25" s="30" t="s">
        <v>2</v>
      </c>
      <c r="AC25" s="30" t="s">
        <v>2</v>
      </c>
      <c r="AD25" s="30" t="s">
        <v>2</v>
      </c>
      <c r="AE25" s="39" t="s">
        <v>2</v>
      </c>
      <c r="AF25" s="30" t="s">
        <v>2</v>
      </c>
      <c r="AG25" s="30" t="s">
        <v>2</v>
      </c>
      <c r="AH25" s="30" t="s">
        <v>2</v>
      </c>
      <c r="AI25" s="30" t="s">
        <v>2</v>
      </c>
      <c r="AJ25" s="39" t="s">
        <v>2</v>
      </c>
      <c r="AK25" s="30" t="s">
        <v>2</v>
      </c>
      <c r="AL25" s="30" t="s">
        <v>2</v>
      </c>
      <c r="AM25" s="30" t="s">
        <v>2</v>
      </c>
      <c r="AN25" s="30" t="s">
        <v>2</v>
      </c>
      <c r="AO25" s="39" t="s">
        <v>2</v>
      </c>
      <c r="AP25" s="222" t="s">
        <v>2</v>
      </c>
      <c r="AQ25" s="29" t="s">
        <v>2</v>
      </c>
      <c r="AR25" s="222" t="s">
        <v>2</v>
      </c>
      <c r="AS25" s="56" t="s">
        <v>2</v>
      </c>
      <c r="AT25" s="222" t="s">
        <v>2</v>
      </c>
      <c r="AU25" s="56" t="s">
        <v>2</v>
      </c>
      <c r="AV25"/>
      <c r="AW25"/>
    </row>
    <row r="26" spans="1:49" s="6" customFormat="1" ht="13.5" customHeight="1" thickBot="1">
      <c r="A26" s="184" t="s">
        <v>74</v>
      </c>
      <c r="B26" s="266" t="s">
        <v>75</v>
      </c>
      <c r="C26" s="57" t="s">
        <v>76</v>
      </c>
      <c r="D26" s="57" t="s">
        <v>73</v>
      </c>
      <c r="E26" s="21">
        <f t="shared" si="6"/>
        <v>10</v>
      </c>
      <c r="F26" s="22">
        <f t="shared" si="7"/>
        <v>4</v>
      </c>
      <c r="G26" s="30" t="s">
        <v>2</v>
      </c>
      <c r="H26" s="30" t="s">
        <v>2</v>
      </c>
      <c r="I26" s="31" t="s">
        <v>2</v>
      </c>
      <c r="J26" s="32" t="s">
        <v>2</v>
      </c>
      <c r="K26" s="33" t="s">
        <v>2</v>
      </c>
      <c r="L26" s="30" t="s">
        <v>2</v>
      </c>
      <c r="M26" s="30" t="s">
        <v>2</v>
      </c>
      <c r="N26" s="31" t="s">
        <v>2</v>
      </c>
      <c r="O26" s="32" t="s">
        <v>2</v>
      </c>
      <c r="P26" s="33" t="s">
        <v>2</v>
      </c>
      <c r="Q26" s="31">
        <v>0</v>
      </c>
      <c r="R26" s="35">
        <v>10</v>
      </c>
      <c r="S26" s="31">
        <v>0</v>
      </c>
      <c r="T26" s="32" t="s">
        <v>27</v>
      </c>
      <c r="U26" s="33">
        <v>4</v>
      </c>
      <c r="V26" s="30" t="s">
        <v>2</v>
      </c>
      <c r="W26" s="30" t="s">
        <v>2</v>
      </c>
      <c r="X26" s="31" t="s">
        <v>2</v>
      </c>
      <c r="Y26" s="32" t="s">
        <v>2</v>
      </c>
      <c r="Z26" s="33" t="s">
        <v>2</v>
      </c>
      <c r="AA26" s="30" t="s">
        <v>2</v>
      </c>
      <c r="AB26" s="30" t="s">
        <v>2</v>
      </c>
      <c r="AC26" s="31" t="s">
        <v>2</v>
      </c>
      <c r="AD26" s="32" t="s">
        <v>2</v>
      </c>
      <c r="AE26" s="36" t="s">
        <v>2</v>
      </c>
      <c r="AF26" s="30" t="s">
        <v>2</v>
      </c>
      <c r="AG26" s="30" t="s">
        <v>2</v>
      </c>
      <c r="AH26" s="31" t="s">
        <v>2</v>
      </c>
      <c r="AI26" s="32" t="s">
        <v>2</v>
      </c>
      <c r="AJ26" s="33" t="s">
        <v>2</v>
      </c>
      <c r="AK26" s="30" t="s">
        <v>2</v>
      </c>
      <c r="AL26" s="30" t="s">
        <v>2</v>
      </c>
      <c r="AM26" s="31" t="s">
        <v>2</v>
      </c>
      <c r="AN26" s="32" t="s">
        <v>2</v>
      </c>
      <c r="AO26" s="33" t="s">
        <v>2</v>
      </c>
      <c r="AP26" s="224" t="str">
        <f>A25</f>
        <v>15.</v>
      </c>
      <c r="AQ26" s="224" t="str">
        <f>B25</f>
        <v>NBXTF1HBLF</v>
      </c>
      <c r="AR26" s="224"/>
      <c r="AS26" s="56"/>
      <c r="AT26" s="224"/>
      <c r="AU26" s="56"/>
      <c r="AV26"/>
      <c r="AW26"/>
    </row>
    <row r="27" spans="1:49">
      <c r="A27" s="53" t="s">
        <v>2</v>
      </c>
      <c r="B27" s="344" t="s">
        <v>77</v>
      </c>
      <c r="C27" s="344"/>
      <c r="D27" s="13"/>
      <c r="E27" s="14">
        <f>SUM(E28:E49)</f>
        <v>455</v>
      </c>
      <c r="F27" s="15">
        <f>SUM(F28:F49)</f>
        <v>127</v>
      </c>
      <c r="G27" s="53">
        <f>SUM(G28:G49)</f>
        <v>5</v>
      </c>
      <c r="H27" s="51">
        <f>SUM(H28:H49)</f>
        <v>0</v>
      </c>
      <c r="I27" s="52">
        <f>SUM(I28:I49)</f>
        <v>15</v>
      </c>
      <c r="J27" s="52"/>
      <c r="K27" s="52">
        <f>SUM(K28:K49)</f>
        <v>6</v>
      </c>
      <c r="L27" s="53">
        <f>SUM(L28:L49)</f>
        <v>20</v>
      </c>
      <c r="M27" s="51">
        <f>SUM(M28:M49)</f>
        <v>0</v>
      </c>
      <c r="N27" s="52">
        <f>SUM(N28:N49)</f>
        <v>25</v>
      </c>
      <c r="O27" s="52"/>
      <c r="P27" s="52">
        <f>SUM(P28:P49)</f>
        <v>11</v>
      </c>
      <c r="Q27" s="53">
        <f>SUM(Q28:Q49)</f>
        <v>55</v>
      </c>
      <c r="R27" s="51">
        <f>SUM(R28:R49)</f>
        <v>0</v>
      </c>
      <c r="S27" s="52">
        <f>SUM(S28:S49)</f>
        <v>50</v>
      </c>
      <c r="T27" s="52"/>
      <c r="U27" s="52">
        <f>SUM(U28:U49)</f>
        <v>22</v>
      </c>
      <c r="V27" s="53">
        <f>SUM(V28:V49)</f>
        <v>50</v>
      </c>
      <c r="W27" s="51">
        <f>SUM(W28:W49)</f>
        <v>5</v>
      </c>
      <c r="X27" s="52">
        <f>SUM(X28:X49)</f>
        <v>35</v>
      </c>
      <c r="Y27" s="52"/>
      <c r="Z27" s="52">
        <f>SUM(Z28:Z49)</f>
        <v>23</v>
      </c>
      <c r="AA27" s="53">
        <f>SUM(AA28:AA49)</f>
        <v>50</v>
      </c>
      <c r="AB27" s="51">
        <f>SUM(AB28:AB49)</f>
        <v>0</v>
      </c>
      <c r="AC27" s="52">
        <f>SUM(AC28:AC49)</f>
        <v>55</v>
      </c>
      <c r="AD27" s="52"/>
      <c r="AE27" s="52">
        <f>SUM(AE28:AE49)</f>
        <v>27</v>
      </c>
      <c r="AF27" s="53">
        <f>SUM(AF28:AF49)</f>
        <v>30</v>
      </c>
      <c r="AG27" s="51">
        <f>SUM(AG28:AG49)</f>
        <v>0</v>
      </c>
      <c r="AH27" s="52">
        <f>SUM(AH28:AH49)</f>
        <v>40</v>
      </c>
      <c r="AI27" s="52"/>
      <c r="AJ27" s="52">
        <f>SUM(AJ28:AJ49)</f>
        <v>18</v>
      </c>
      <c r="AK27" s="53">
        <f>SUM(AK28:AK49)</f>
        <v>10</v>
      </c>
      <c r="AL27" s="51">
        <f>SUM(AL28:AL49)</f>
        <v>0</v>
      </c>
      <c r="AM27" s="52">
        <f>SUM(AM28:AM49)</f>
        <v>10</v>
      </c>
      <c r="AN27" s="52"/>
      <c r="AO27" s="52">
        <f>SUM(AO28:AO49)</f>
        <v>20</v>
      </c>
      <c r="AP27" s="53" t="s">
        <v>2</v>
      </c>
      <c r="AQ27" s="58" t="s">
        <v>2</v>
      </c>
      <c r="AR27" s="53"/>
      <c r="AS27" s="59" t="s">
        <v>2</v>
      </c>
      <c r="AT27" s="53"/>
      <c r="AU27" s="59" t="s">
        <v>2</v>
      </c>
      <c r="AV27"/>
      <c r="AW27"/>
    </row>
    <row r="28" spans="1:49" ht="13.5" customHeight="1">
      <c r="A28" s="183" t="s">
        <v>78</v>
      </c>
      <c r="B28" s="266" t="s">
        <v>79</v>
      </c>
      <c r="C28" s="19" t="s">
        <v>80</v>
      </c>
      <c r="D28" s="38" t="s">
        <v>81</v>
      </c>
      <c r="E28" s="48">
        <f t="shared" ref="E28:E49" si="8">SUM(G28:I28,L28:N28,Q28:S28,V28:X28,AA28:AC28,AF28:AH28,AK28:AM28)</f>
        <v>20</v>
      </c>
      <c r="F28" s="39">
        <f t="shared" ref="F28:F49" si="9">SUM(K28,P28,U28,Z28,AE28,AJ28,AO28)</f>
        <v>6</v>
      </c>
      <c r="G28" s="30">
        <v>5</v>
      </c>
      <c r="H28" s="30">
        <v>0</v>
      </c>
      <c r="I28" s="31">
        <v>15</v>
      </c>
      <c r="J28" s="32" t="s">
        <v>27</v>
      </c>
      <c r="K28" s="33">
        <v>6</v>
      </c>
      <c r="L28" s="30" t="s">
        <v>2</v>
      </c>
      <c r="M28" s="30" t="s">
        <v>2</v>
      </c>
      <c r="N28" s="31" t="s">
        <v>2</v>
      </c>
      <c r="O28" s="32" t="s">
        <v>2</v>
      </c>
      <c r="P28" s="33" t="s">
        <v>2</v>
      </c>
      <c r="Q28" s="31" t="s">
        <v>2</v>
      </c>
      <c r="R28" s="35" t="s">
        <v>2</v>
      </c>
      <c r="S28" s="31" t="s">
        <v>2</v>
      </c>
      <c r="T28" s="32" t="s">
        <v>2</v>
      </c>
      <c r="U28" s="33" t="s">
        <v>2</v>
      </c>
      <c r="V28" s="30" t="s">
        <v>2</v>
      </c>
      <c r="W28" s="30" t="s">
        <v>2</v>
      </c>
      <c r="X28" s="31" t="s">
        <v>2</v>
      </c>
      <c r="Y28" s="32" t="s">
        <v>2</v>
      </c>
      <c r="Z28" s="33" t="s">
        <v>2</v>
      </c>
      <c r="AA28" s="30" t="s">
        <v>2</v>
      </c>
      <c r="AB28" s="30" t="s">
        <v>2</v>
      </c>
      <c r="AC28" s="31" t="s">
        <v>2</v>
      </c>
      <c r="AD28" s="32" t="s">
        <v>2</v>
      </c>
      <c r="AE28" s="33" t="s">
        <v>2</v>
      </c>
      <c r="AF28" s="31" t="s">
        <v>2</v>
      </c>
      <c r="AG28" s="35" t="s">
        <v>2</v>
      </c>
      <c r="AH28" s="31" t="s">
        <v>2</v>
      </c>
      <c r="AI28" s="32" t="s">
        <v>2</v>
      </c>
      <c r="AJ28" s="33" t="s">
        <v>2</v>
      </c>
      <c r="AK28" s="30" t="s">
        <v>2</v>
      </c>
      <c r="AL28" s="30" t="s">
        <v>2</v>
      </c>
      <c r="AM28" s="31" t="s">
        <v>2</v>
      </c>
      <c r="AN28" s="32" t="s">
        <v>2</v>
      </c>
      <c r="AO28" s="33" t="s">
        <v>2</v>
      </c>
      <c r="AP28" s="225" t="s">
        <v>2</v>
      </c>
      <c r="AQ28" s="61" t="s">
        <v>2</v>
      </c>
      <c r="AR28" s="225"/>
      <c r="AS28" s="62" t="s">
        <v>2</v>
      </c>
      <c r="AT28" s="225"/>
      <c r="AU28" s="62" t="s">
        <v>2</v>
      </c>
      <c r="AV28"/>
      <c r="AW28"/>
    </row>
    <row r="29" spans="1:49" ht="13.5" customHeight="1">
      <c r="A29" s="183" t="s">
        <v>82</v>
      </c>
      <c r="B29" s="266" t="s">
        <v>83</v>
      </c>
      <c r="C29" s="19" t="s">
        <v>84</v>
      </c>
      <c r="D29" s="19" t="s">
        <v>85</v>
      </c>
      <c r="E29" s="226">
        <f t="shared" si="8"/>
        <v>25</v>
      </c>
      <c r="F29" s="39">
        <f t="shared" si="9"/>
        <v>6</v>
      </c>
      <c r="G29" s="30" t="s">
        <v>2</v>
      </c>
      <c r="H29" s="30" t="s">
        <v>2</v>
      </c>
      <c r="I29" s="30" t="s">
        <v>2</v>
      </c>
      <c r="J29" s="30" t="s">
        <v>2</v>
      </c>
      <c r="K29" s="33" t="s">
        <v>2</v>
      </c>
      <c r="L29" s="30">
        <v>10</v>
      </c>
      <c r="M29" s="30">
        <v>0</v>
      </c>
      <c r="N29" s="30">
        <v>15</v>
      </c>
      <c r="O29" s="30" t="s">
        <v>31</v>
      </c>
      <c r="P29" s="33">
        <v>6</v>
      </c>
      <c r="Q29" s="30" t="s">
        <v>2</v>
      </c>
      <c r="R29" s="30" t="s">
        <v>2</v>
      </c>
      <c r="S29" s="30" t="s">
        <v>2</v>
      </c>
      <c r="T29" s="30" t="s">
        <v>2</v>
      </c>
      <c r="U29" s="33" t="s">
        <v>2</v>
      </c>
      <c r="V29" s="30" t="s">
        <v>2</v>
      </c>
      <c r="W29" s="30" t="s">
        <v>2</v>
      </c>
      <c r="X29" s="30" t="s">
        <v>2</v>
      </c>
      <c r="Y29" s="30" t="s">
        <v>2</v>
      </c>
      <c r="Z29" s="33" t="s">
        <v>2</v>
      </c>
      <c r="AA29" s="30" t="s">
        <v>2</v>
      </c>
      <c r="AB29" s="30" t="s">
        <v>2</v>
      </c>
      <c r="AC29" s="30" t="s">
        <v>2</v>
      </c>
      <c r="AD29" s="30" t="s">
        <v>2</v>
      </c>
      <c r="AE29" s="33" t="s">
        <v>2</v>
      </c>
      <c r="AF29" s="30" t="s">
        <v>2</v>
      </c>
      <c r="AG29" s="30" t="s">
        <v>2</v>
      </c>
      <c r="AH29" s="30" t="s">
        <v>2</v>
      </c>
      <c r="AI29" s="30" t="s">
        <v>2</v>
      </c>
      <c r="AJ29" s="33" t="s">
        <v>2</v>
      </c>
      <c r="AK29" s="30" t="s">
        <v>2</v>
      </c>
      <c r="AL29" s="30" t="s">
        <v>2</v>
      </c>
      <c r="AM29" s="30" t="s">
        <v>2</v>
      </c>
      <c r="AN29" s="30" t="s">
        <v>2</v>
      </c>
      <c r="AO29" s="33" t="s">
        <v>2</v>
      </c>
      <c r="AP29" s="222" t="str">
        <f>A28</f>
        <v>17.</v>
      </c>
      <c r="AQ29" s="222" t="str">
        <f>B28</f>
        <v>NSXPP1HBLF</v>
      </c>
      <c r="AR29" s="222"/>
      <c r="AS29" s="37"/>
      <c r="AT29" s="222"/>
      <c r="AU29" s="37"/>
      <c r="AV29"/>
      <c r="AW29"/>
    </row>
    <row r="30" spans="1:49" ht="13.5" customHeight="1">
      <c r="A30" s="183" t="s">
        <v>86</v>
      </c>
      <c r="B30" s="266" t="s">
        <v>87</v>
      </c>
      <c r="C30" s="19" t="s">
        <v>88</v>
      </c>
      <c r="D30" s="19" t="s">
        <v>89</v>
      </c>
      <c r="E30" s="226">
        <f>SUM(G30:I30,L30:N30,Q30:S30,V30:X30,AA30:AC30,AF30:AH30,AK30:AM30)</f>
        <v>20</v>
      </c>
      <c r="F30" s="39">
        <f>SUM(K30,P30,U30,Z30,AE30,AJ30,AO30)</f>
        <v>5</v>
      </c>
      <c r="G30" s="30" t="s">
        <v>2</v>
      </c>
      <c r="H30" s="30" t="s">
        <v>2</v>
      </c>
      <c r="I30" s="30" t="s">
        <v>2</v>
      </c>
      <c r="J30" s="30" t="s">
        <v>2</v>
      </c>
      <c r="K30" s="33" t="s">
        <v>2</v>
      </c>
      <c r="L30" s="30">
        <v>10</v>
      </c>
      <c r="M30" s="30">
        <v>0</v>
      </c>
      <c r="N30" s="30">
        <v>10</v>
      </c>
      <c r="O30" s="30" t="s">
        <v>27</v>
      </c>
      <c r="P30" s="33">
        <v>5</v>
      </c>
      <c r="Q30" s="30" t="s">
        <v>2</v>
      </c>
      <c r="R30" s="30" t="s">
        <v>2</v>
      </c>
      <c r="S30" s="30" t="s">
        <v>2</v>
      </c>
      <c r="T30" s="30" t="s">
        <v>2</v>
      </c>
      <c r="U30" s="33" t="s">
        <v>2</v>
      </c>
      <c r="V30" s="30" t="s">
        <v>2</v>
      </c>
      <c r="W30" s="30" t="s">
        <v>2</v>
      </c>
      <c r="X30" s="30" t="s">
        <v>2</v>
      </c>
      <c r="Y30" s="30" t="s">
        <v>2</v>
      </c>
      <c r="Z30" s="33" t="s">
        <v>2</v>
      </c>
      <c r="AA30" s="30" t="s">
        <v>2</v>
      </c>
      <c r="AB30" s="30" t="s">
        <v>2</v>
      </c>
      <c r="AC30" s="30" t="s">
        <v>2</v>
      </c>
      <c r="AD30" s="30" t="s">
        <v>2</v>
      </c>
      <c r="AE30" s="33" t="s">
        <v>2</v>
      </c>
      <c r="AF30" s="30" t="s">
        <v>2</v>
      </c>
      <c r="AG30" s="30" t="s">
        <v>2</v>
      </c>
      <c r="AH30" s="30" t="s">
        <v>2</v>
      </c>
      <c r="AI30" s="30" t="s">
        <v>2</v>
      </c>
      <c r="AJ30" s="33" t="s">
        <v>2</v>
      </c>
      <c r="AK30" s="30" t="s">
        <v>2</v>
      </c>
      <c r="AL30" s="30" t="s">
        <v>2</v>
      </c>
      <c r="AM30" s="30" t="s">
        <v>2</v>
      </c>
      <c r="AN30" s="30" t="s">
        <v>2</v>
      </c>
      <c r="AO30" s="33" t="s">
        <v>2</v>
      </c>
      <c r="AP30" s="222" t="str">
        <f>A28</f>
        <v>17.</v>
      </c>
      <c r="AQ30" s="222" t="str">
        <f>B28</f>
        <v>NSXPP1HBLF</v>
      </c>
      <c r="AR30" s="222"/>
      <c r="AS30" s="37"/>
      <c r="AT30" s="222"/>
      <c r="AU30" s="37"/>
      <c r="AV30"/>
      <c r="AW30"/>
    </row>
    <row r="31" spans="1:49" ht="13.5" customHeight="1">
      <c r="A31" s="183" t="s">
        <v>90</v>
      </c>
      <c r="B31" s="266" t="s">
        <v>91</v>
      </c>
      <c r="C31" s="19" t="s">
        <v>92</v>
      </c>
      <c r="D31" s="63" t="s">
        <v>34</v>
      </c>
      <c r="E31" s="48">
        <f t="shared" ref="E31" si="10">SUM(G31:I31,L31:N31,Q31:S31,V31:X31,AA31:AC31,AF31:AH31,AK31:AM31)</f>
        <v>20</v>
      </c>
      <c r="F31" s="39">
        <f t="shared" ref="F31" si="11">SUM(K31,P31,U31,Z31,AE31,AJ31,AO31)</f>
        <v>5</v>
      </c>
      <c r="G31" s="30"/>
      <c r="H31" s="30"/>
      <c r="I31" s="31"/>
      <c r="J31" s="32"/>
      <c r="K31" s="33"/>
      <c r="L31" s="30"/>
      <c r="M31" s="30"/>
      <c r="N31" s="31"/>
      <c r="O31" s="32"/>
      <c r="P31" s="227"/>
      <c r="Q31" s="30">
        <v>10</v>
      </c>
      <c r="R31" s="30">
        <v>0</v>
      </c>
      <c r="S31" s="31">
        <v>10</v>
      </c>
      <c r="T31" s="32" t="s">
        <v>27</v>
      </c>
      <c r="U31" s="227">
        <v>5</v>
      </c>
      <c r="V31" s="30"/>
      <c r="W31" s="30"/>
      <c r="X31" s="31"/>
      <c r="Y31" s="32"/>
      <c r="Z31" s="33"/>
      <c r="AA31" s="30"/>
      <c r="AB31" s="30"/>
      <c r="AC31" s="31"/>
      <c r="AD31" s="32"/>
      <c r="AE31" s="33"/>
      <c r="AF31" s="30"/>
      <c r="AG31" s="30"/>
      <c r="AH31" s="31"/>
      <c r="AI31" s="32"/>
      <c r="AJ31" s="33"/>
      <c r="AK31" s="30"/>
      <c r="AL31" s="30"/>
      <c r="AM31" s="31"/>
      <c r="AN31" s="32"/>
      <c r="AO31" s="33"/>
      <c r="AP31" s="222" t="str">
        <f>A12</f>
        <v>3.</v>
      </c>
      <c r="AQ31" s="222" t="str">
        <f>B12</f>
        <v>NKXEAIHBLF</v>
      </c>
      <c r="AR31" s="222"/>
      <c r="AS31" s="37"/>
      <c r="AT31" s="222"/>
      <c r="AU31" s="37"/>
      <c r="AV31"/>
      <c r="AW31"/>
    </row>
    <row r="32" spans="1:49" ht="13.5" customHeight="1">
      <c r="A32" s="183" t="s">
        <v>93</v>
      </c>
      <c r="B32" s="266" t="s">
        <v>94</v>
      </c>
      <c r="C32" s="19" t="s">
        <v>95</v>
      </c>
      <c r="D32" s="19" t="s">
        <v>96</v>
      </c>
      <c r="E32" s="226">
        <f t="shared" si="8"/>
        <v>25</v>
      </c>
      <c r="F32" s="39">
        <f t="shared" si="9"/>
        <v>5</v>
      </c>
      <c r="G32" s="30" t="s">
        <v>2</v>
      </c>
      <c r="H32" s="30" t="s">
        <v>2</v>
      </c>
      <c r="I32" s="30" t="s">
        <v>2</v>
      </c>
      <c r="J32" s="30" t="s">
        <v>2</v>
      </c>
      <c r="K32" s="33" t="s">
        <v>2</v>
      </c>
      <c r="L32" s="30" t="s">
        <v>2</v>
      </c>
      <c r="M32" s="30" t="s">
        <v>2</v>
      </c>
      <c r="N32" s="30" t="s">
        <v>2</v>
      </c>
      <c r="O32" s="30" t="s">
        <v>2</v>
      </c>
      <c r="P32" s="33" t="s">
        <v>2</v>
      </c>
      <c r="Q32" s="30">
        <v>15</v>
      </c>
      <c r="R32" s="30">
        <v>0</v>
      </c>
      <c r="S32" s="30">
        <v>10</v>
      </c>
      <c r="T32" s="30" t="s">
        <v>31</v>
      </c>
      <c r="U32" s="33">
        <v>5</v>
      </c>
      <c r="V32" s="30" t="s">
        <v>2</v>
      </c>
      <c r="W32" s="30" t="s">
        <v>2</v>
      </c>
      <c r="X32" s="30" t="s">
        <v>2</v>
      </c>
      <c r="Y32" s="30" t="s">
        <v>2</v>
      </c>
      <c r="Z32" s="33" t="s">
        <v>2</v>
      </c>
      <c r="AA32" s="30" t="s">
        <v>2</v>
      </c>
      <c r="AB32" s="30" t="s">
        <v>2</v>
      </c>
      <c r="AC32" s="30" t="s">
        <v>2</v>
      </c>
      <c r="AD32" s="30" t="s">
        <v>2</v>
      </c>
      <c r="AE32" s="33" t="s">
        <v>2</v>
      </c>
      <c r="AF32" s="30" t="s">
        <v>2</v>
      </c>
      <c r="AG32" s="30" t="s">
        <v>2</v>
      </c>
      <c r="AH32" s="30" t="s">
        <v>2</v>
      </c>
      <c r="AI32" s="30" t="s">
        <v>2</v>
      </c>
      <c r="AJ32" s="33" t="s">
        <v>2</v>
      </c>
      <c r="AK32" s="30" t="s">
        <v>2</v>
      </c>
      <c r="AL32" s="30" t="s">
        <v>2</v>
      </c>
      <c r="AM32" s="30" t="s">
        <v>2</v>
      </c>
      <c r="AN32" s="30" t="s">
        <v>2</v>
      </c>
      <c r="AO32" s="33" t="s">
        <v>2</v>
      </c>
      <c r="AP32" s="222" t="str">
        <f>A29</f>
        <v>18.</v>
      </c>
      <c r="AQ32" s="222" t="str">
        <f>B29</f>
        <v>NSXSFAHBLF</v>
      </c>
      <c r="AR32" s="222"/>
      <c r="AS32" s="37"/>
      <c r="AT32" s="222"/>
      <c r="AU32" s="37"/>
      <c r="AV32"/>
      <c r="AW32"/>
    </row>
    <row r="33" spans="1:49" ht="13.5" customHeight="1">
      <c r="A33" s="183" t="s">
        <v>97</v>
      </c>
      <c r="B33" s="266" t="s">
        <v>98</v>
      </c>
      <c r="C33" s="19" t="s">
        <v>99</v>
      </c>
      <c r="D33" s="63" t="s">
        <v>85</v>
      </c>
      <c r="E33" s="226">
        <f t="shared" si="8"/>
        <v>20</v>
      </c>
      <c r="F33" s="39">
        <f t="shared" si="9"/>
        <v>4</v>
      </c>
      <c r="G33" s="30" t="s">
        <v>2</v>
      </c>
      <c r="H33" s="30" t="s">
        <v>2</v>
      </c>
      <c r="I33" s="30" t="s">
        <v>2</v>
      </c>
      <c r="J33" s="30" t="s">
        <v>2</v>
      </c>
      <c r="K33" s="33" t="s">
        <v>2</v>
      </c>
      <c r="L33" s="30" t="s">
        <v>2</v>
      </c>
      <c r="M33" s="30" t="s">
        <v>2</v>
      </c>
      <c r="N33" s="30" t="s">
        <v>2</v>
      </c>
      <c r="O33" s="30" t="s">
        <v>2</v>
      </c>
      <c r="P33" s="33" t="s">
        <v>2</v>
      </c>
      <c r="Q33" s="30">
        <v>10</v>
      </c>
      <c r="R33" s="30">
        <v>0</v>
      </c>
      <c r="S33" s="30">
        <v>10</v>
      </c>
      <c r="T33" s="30" t="s">
        <v>27</v>
      </c>
      <c r="U33" s="33">
        <v>4</v>
      </c>
      <c r="V33" s="30" t="s">
        <v>2</v>
      </c>
      <c r="W33" s="30" t="s">
        <v>2</v>
      </c>
      <c r="X33" s="30" t="s">
        <v>2</v>
      </c>
      <c r="Y33" s="30" t="s">
        <v>2</v>
      </c>
      <c r="Z33" s="33" t="s">
        <v>2</v>
      </c>
      <c r="AA33" s="30" t="s">
        <v>2</v>
      </c>
      <c r="AB33" s="30" t="s">
        <v>2</v>
      </c>
      <c r="AC33" s="30" t="s">
        <v>2</v>
      </c>
      <c r="AD33" s="30" t="s">
        <v>2</v>
      </c>
      <c r="AE33" s="33" t="s">
        <v>2</v>
      </c>
      <c r="AF33" s="30" t="s">
        <v>2</v>
      </c>
      <c r="AG33" s="30" t="s">
        <v>2</v>
      </c>
      <c r="AH33" s="30" t="s">
        <v>2</v>
      </c>
      <c r="AI33" s="30" t="s">
        <v>2</v>
      </c>
      <c r="AJ33" s="33" t="s">
        <v>2</v>
      </c>
      <c r="AK33" s="30" t="s">
        <v>2</v>
      </c>
      <c r="AL33" s="30" t="s">
        <v>2</v>
      </c>
      <c r="AM33" s="30" t="s">
        <v>2</v>
      </c>
      <c r="AN33" s="30" t="s">
        <v>2</v>
      </c>
      <c r="AO33" s="33" t="s">
        <v>2</v>
      </c>
      <c r="AP33" s="222" t="str">
        <f>A29</f>
        <v>18.</v>
      </c>
      <c r="AQ33" s="222" t="str">
        <f>B29</f>
        <v>NSXSFAHBLF</v>
      </c>
      <c r="AR33" s="222"/>
      <c r="AS33" s="37"/>
      <c r="AT33" s="222"/>
      <c r="AU33" s="37"/>
      <c r="AV33"/>
      <c r="AW33"/>
    </row>
    <row r="34" spans="1:49" ht="13.5" customHeight="1">
      <c r="A34" s="183" t="s">
        <v>100</v>
      </c>
      <c r="B34" s="266" t="s">
        <v>101</v>
      </c>
      <c r="C34" s="19" t="s">
        <v>102</v>
      </c>
      <c r="D34" s="63" t="s">
        <v>34</v>
      </c>
      <c r="E34" s="226">
        <f>SUM(G34:I34,L34:N34,Q34:S34,V34:X34,AA34:AC34,AF34:AH34,AK34:AM34)</f>
        <v>20</v>
      </c>
      <c r="F34" s="39">
        <f>SUM(K34,P34,U34,Z34,AE34,AJ34,AO34)</f>
        <v>4</v>
      </c>
      <c r="G34" s="30" t="s">
        <v>2</v>
      </c>
      <c r="H34" s="30" t="s">
        <v>2</v>
      </c>
      <c r="I34" s="30" t="s">
        <v>2</v>
      </c>
      <c r="J34" s="30" t="s">
        <v>2</v>
      </c>
      <c r="K34" s="33" t="s">
        <v>2</v>
      </c>
      <c r="L34" s="30" t="s">
        <v>2</v>
      </c>
      <c r="M34" s="30" t="s">
        <v>2</v>
      </c>
      <c r="N34" s="30" t="s">
        <v>2</v>
      </c>
      <c r="O34" s="30" t="s">
        <v>2</v>
      </c>
      <c r="P34" s="33" t="s">
        <v>2</v>
      </c>
      <c r="Q34" s="30">
        <v>10</v>
      </c>
      <c r="R34" s="30">
        <v>0</v>
      </c>
      <c r="S34" s="30">
        <v>10</v>
      </c>
      <c r="T34" s="30" t="s">
        <v>27</v>
      </c>
      <c r="U34" s="33">
        <v>4</v>
      </c>
      <c r="V34" s="30" t="s">
        <v>2</v>
      </c>
      <c r="W34" s="30" t="s">
        <v>2</v>
      </c>
      <c r="X34" s="30" t="s">
        <v>2</v>
      </c>
      <c r="Y34" s="30" t="s">
        <v>2</v>
      </c>
      <c r="Z34" s="33" t="s">
        <v>2</v>
      </c>
      <c r="AA34" s="30" t="s">
        <v>2</v>
      </c>
      <c r="AB34" s="30" t="s">
        <v>2</v>
      </c>
      <c r="AC34" s="30" t="s">
        <v>2</v>
      </c>
      <c r="AD34" s="30" t="s">
        <v>2</v>
      </c>
      <c r="AE34" s="33" t="s">
        <v>2</v>
      </c>
      <c r="AF34" s="30" t="s">
        <v>2</v>
      </c>
      <c r="AG34" s="30" t="s">
        <v>2</v>
      </c>
      <c r="AH34" s="30" t="s">
        <v>2</v>
      </c>
      <c r="AI34" s="30" t="s">
        <v>2</v>
      </c>
      <c r="AJ34" s="33" t="s">
        <v>2</v>
      </c>
      <c r="AK34" s="30" t="s">
        <v>2</v>
      </c>
      <c r="AL34" s="30" t="s">
        <v>2</v>
      </c>
      <c r="AM34" s="30" t="s">
        <v>2</v>
      </c>
      <c r="AN34" s="30" t="s">
        <v>2</v>
      </c>
      <c r="AO34" s="33" t="s">
        <v>2</v>
      </c>
      <c r="AP34" s="222" t="str">
        <f>A12</f>
        <v>3.</v>
      </c>
      <c r="AQ34" s="222" t="str">
        <f>B12</f>
        <v>NKXEAIHBLF</v>
      </c>
      <c r="AR34" s="222"/>
      <c r="AS34" s="37"/>
      <c r="AT34" s="222"/>
      <c r="AU34" s="37"/>
      <c r="AV34"/>
      <c r="AW34"/>
    </row>
    <row r="35" spans="1:49" ht="13.5" customHeight="1">
      <c r="A35" s="183" t="s">
        <v>103</v>
      </c>
      <c r="B35" s="266" t="s">
        <v>104</v>
      </c>
      <c r="C35" s="19" t="s">
        <v>105</v>
      </c>
      <c r="D35" s="43" t="s">
        <v>106</v>
      </c>
      <c r="E35" s="48">
        <f>SUM(G35:I35,L35:N35,Q35:S35,V35:X35,AA35:AC35,AF35:AH35,AK35:AM35)</f>
        <v>20</v>
      </c>
      <c r="F35" s="39">
        <f>SUM(K35,P35,U35,Z35,AE35,AJ35,AO35)</f>
        <v>4</v>
      </c>
      <c r="G35" s="30" t="s">
        <v>2</v>
      </c>
      <c r="H35" s="30" t="s">
        <v>2</v>
      </c>
      <c r="I35" s="31" t="s">
        <v>2</v>
      </c>
      <c r="J35" s="32" t="s">
        <v>2</v>
      </c>
      <c r="K35" s="33" t="s">
        <v>2</v>
      </c>
      <c r="L35" s="30"/>
      <c r="M35" s="30"/>
      <c r="N35" s="30"/>
      <c r="O35" s="30"/>
      <c r="P35" s="33"/>
      <c r="Q35" s="21">
        <v>10</v>
      </c>
      <c r="R35" s="44">
        <v>0</v>
      </c>
      <c r="S35" s="45">
        <v>10</v>
      </c>
      <c r="T35" s="46" t="s">
        <v>31</v>
      </c>
      <c r="U35" s="33">
        <v>4</v>
      </c>
      <c r="V35" s="30" t="s">
        <v>2</v>
      </c>
      <c r="W35" s="30" t="s">
        <v>2</v>
      </c>
      <c r="X35" s="31" t="s">
        <v>2</v>
      </c>
      <c r="Y35" s="32" t="s">
        <v>2</v>
      </c>
      <c r="Z35" s="33" t="s">
        <v>2</v>
      </c>
      <c r="AA35" s="30" t="s">
        <v>2</v>
      </c>
      <c r="AB35" s="30" t="s">
        <v>2</v>
      </c>
      <c r="AC35" s="31" t="s">
        <v>2</v>
      </c>
      <c r="AD35" s="32" t="s">
        <v>2</v>
      </c>
      <c r="AE35" s="33" t="s">
        <v>2</v>
      </c>
      <c r="AF35" s="30" t="s">
        <v>2</v>
      </c>
      <c r="AG35" s="30" t="s">
        <v>2</v>
      </c>
      <c r="AH35" s="31" t="s">
        <v>2</v>
      </c>
      <c r="AI35" s="32" t="s">
        <v>2</v>
      </c>
      <c r="AJ35" s="33" t="s">
        <v>2</v>
      </c>
      <c r="AK35" s="30" t="s">
        <v>2</v>
      </c>
      <c r="AL35" s="30" t="s">
        <v>2</v>
      </c>
      <c r="AM35" s="31" t="s">
        <v>2</v>
      </c>
      <c r="AN35" s="32" t="s">
        <v>2</v>
      </c>
      <c r="AO35" s="33" t="s">
        <v>2</v>
      </c>
      <c r="AP35" s="228" t="str">
        <f>A11</f>
        <v>2.</v>
      </c>
      <c r="AQ35" s="228" t="str">
        <f>B11</f>
        <v>NMXIMAHBLF</v>
      </c>
      <c r="AR35" s="228"/>
      <c r="AS35" s="37"/>
      <c r="AT35" s="228"/>
      <c r="AU35" s="37"/>
      <c r="AV35"/>
      <c r="AW35"/>
    </row>
    <row r="36" spans="1:49" ht="13.5" customHeight="1">
      <c r="A36" s="183" t="s">
        <v>107</v>
      </c>
      <c r="B36" s="266" t="s">
        <v>108</v>
      </c>
      <c r="C36" s="19" t="s">
        <v>109</v>
      </c>
      <c r="D36" s="63" t="s">
        <v>85</v>
      </c>
      <c r="E36" s="226">
        <f t="shared" si="8"/>
        <v>20</v>
      </c>
      <c r="F36" s="39">
        <f t="shared" si="9"/>
        <v>5</v>
      </c>
      <c r="G36" s="30" t="s">
        <v>2</v>
      </c>
      <c r="H36" s="30" t="s">
        <v>2</v>
      </c>
      <c r="I36" s="30" t="s">
        <v>2</v>
      </c>
      <c r="J36" s="30" t="s">
        <v>2</v>
      </c>
      <c r="K36" s="33" t="s">
        <v>2</v>
      </c>
      <c r="L36" s="30" t="s">
        <v>2</v>
      </c>
      <c r="M36" s="30" t="s">
        <v>2</v>
      </c>
      <c r="N36" s="30" t="s">
        <v>2</v>
      </c>
      <c r="O36" s="30" t="s">
        <v>2</v>
      </c>
      <c r="P36" s="33" t="s">
        <v>2</v>
      </c>
      <c r="Q36" s="30" t="s">
        <v>2</v>
      </c>
      <c r="R36" s="30" t="s">
        <v>2</v>
      </c>
      <c r="S36" s="30" t="s">
        <v>2</v>
      </c>
      <c r="T36" s="30" t="s">
        <v>2</v>
      </c>
      <c r="U36" s="33" t="s">
        <v>2</v>
      </c>
      <c r="V36" s="30">
        <v>10</v>
      </c>
      <c r="W36" s="30">
        <v>0</v>
      </c>
      <c r="X36" s="30">
        <v>10</v>
      </c>
      <c r="Y36" s="30" t="s">
        <v>27</v>
      </c>
      <c r="Z36" s="33">
        <v>5</v>
      </c>
      <c r="AA36" s="30" t="s">
        <v>2</v>
      </c>
      <c r="AB36" s="30" t="s">
        <v>2</v>
      </c>
      <c r="AC36" s="30" t="s">
        <v>2</v>
      </c>
      <c r="AD36" s="30" t="s">
        <v>2</v>
      </c>
      <c r="AE36" s="33" t="s">
        <v>2</v>
      </c>
      <c r="AF36" s="30" t="s">
        <v>2</v>
      </c>
      <c r="AG36" s="30" t="s">
        <v>2</v>
      </c>
      <c r="AH36" s="30" t="s">
        <v>2</v>
      </c>
      <c r="AI36" s="30" t="s">
        <v>2</v>
      </c>
      <c r="AJ36" s="33" t="s">
        <v>2</v>
      </c>
      <c r="AK36" s="30" t="s">
        <v>2</v>
      </c>
      <c r="AL36" s="30" t="s">
        <v>2</v>
      </c>
      <c r="AM36" s="30" t="s">
        <v>2</v>
      </c>
      <c r="AN36" s="30" t="s">
        <v>2</v>
      </c>
      <c r="AO36" s="33" t="s">
        <v>2</v>
      </c>
      <c r="AP36" s="222" t="str">
        <f>A33</f>
        <v>22.</v>
      </c>
      <c r="AQ36" s="222" t="str">
        <f>B33</f>
        <v>NSXHSFHBLF</v>
      </c>
      <c r="AR36" s="222"/>
      <c r="AS36" s="37"/>
      <c r="AT36" s="222"/>
      <c r="AU36" s="37"/>
      <c r="AV36"/>
      <c r="AW36"/>
    </row>
    <row r="37" spans="1:49" ht="13.5" customHeight="1">
      <c r="A37" s="183" t="s">
        <v>110</v>
      </c>
      <c r="B37" s="266" t="s">
        <v>111</v>
      </c>
      <c r="C37" s="19" t="s">
        <v>112</v>
      </c>
      <c r="D37" s="63" t="s">
        <v>85</v>
      </c>
      <c r="E37" s="226">
        <f t="shared" si="8"/>
        <v>10</v>
      </c>
      <c r="F37" s="39">
        <f t="shared" si="9"/>
        <v>4</v>
      </c>
      <c r="G37" s="30" t="s">
        <v>2</v>
      </c>
      <c r="H37" s="30" t="s">
        <v>2</v>
      </c>
      <c r="I37" s="30" t="s">
        <v>2</v>
      </c>
      <c r="J37" s="30" t="s">
        <v>2</v>
      </c>
      <c r="K37" s="33" t="s">
        <v>2</v>
      </c>
      <c r="L37" s="30" t="s">
        <v>2</v>
      </c>
      <c r="M37" s="30" t="s">
        <v>2</v>
      </c>
      <c r="N37" s="30" t="s">
        <v>2</v>
      </c>
      <c r="O37" s="30" t="s">
        <v>2</v>
      </c>
      <c r="P37" s="33" t="s">
        <v>2</v>
      </c>
      <c r="Q37" s="30" t="s">
        <v>2</v>
      </c>
      <c r="R37" s="30" t="s">
        <v>2</v>
      </c>
      <c r="S37" s="30" t="s">
        <v>2</v>
      </c>
      <c r="T37" s="30" t="s">
        <v>2</v>
      </c>
      <c r="U37" s="33" t="s">
        <v>2</v>
      </c>
      <c r="V37" s="30">
        <v>10</v>
      </c>
      <c r="W37" s="30">
        <v>0</v>
      </c>
      <c r="X37" s="30">
        <v>0</v>
      </c>
      <c r="Y37" s="30" t="s">
        <v>31</v>
      </c>
      <c r="Z37" s="33">
        <v>4</v>
      </c>
      <c r="AA37" s="30" t="s">
        <v>2</v>
      </c>
      <c r="AB37" s="30" t="s">
        <v>2</v>
      </c>
      <c r="AC37" s="30" t="s">
        <v>2</v>
      </c>
      <c r="AD37" s="30" t="s">
        <v>2</v>
      </c>
      <c r="AE37" s="33" t="s">
        <v>2</v>
      </c>
      <c r="AF37" s="30" t="s">
        <v>2</v>
      </c>
      <c r="AG37" s="30" t="s">
        <v>2</v>
      </c>
      <c r="AH37" s="30" t="s">
        <v>2</v>
      </c>
      <c r="AI37" s="30" t="s">
        <v>2</v>
      </c>
      <c r="AJ37" s="33" t="s">
        <v>2</v>
      </c>
      <c r="AK37" s="30" t="s">
        <v>2</v>
      </c>
      <c r="AL37" s="30" t="s">
        <v>2</v>
      </c>
      <c r="AM37" s="30" t="s">
        <v>2</v>
      </c>
      <c r="AN37" s="30" t="s">
        <v>2</v>
      </c>
      <c r="AO37" s="33" t="s">
        <v>2</v>
      </c>
      <c r="AP37" s="222" t="str">
        <f>A29</f>
        <v>18.</v>
      </c>
      <c r="AQ37" s="222" t="str">
        <f>B29</f>
        <v>NSXSFAHBLF</v>
      </c>
      <c r="AR37" s="222"/>
      <c r="AS37" s="37"/>
      <c r="AT37" s="222"/>
      <c r="AU37" s="37"/>
      <c r="AV37"/>
      <c r="AW37"/>
    </row>
    <row r="38" spans="1:49" ht="13.5" customHeight="1">
      <c r="A38" s="183" t="s">
        <v>113</v>
      </c>
      <c r="B38" s="266" t="s">
        <v>114</v>
      </c>
      <c r="C38" s="19" t="s">
        <v>115</v>
      </c>
      <c r="D38" s="19" t="s">
        <v>116</v>
      </c>
      <c r="E38" s="226">
        <f t="shared" si="8"/>
        <v>15</v>
      </c>
      <c r="F38" s="39">
        <f t="shared" si="9"/>
        <v>4</v>
      </c>
      <c r="G38" s="30" t="s">
        <v>2</v>
      </c>
      <c r="H38" s="30" t="s">
        <v>2</v>
      </c>
      <c r="I38" s="30" t="s">
        <v>2</v>
      </c>
      <c r="J38" s="30" t="s">
        <v>2</v>
      </c>
      <c r="K38" s="33" t="s">
        <v>2</v>
      </c>
      <c r="L38" s="30" t="s">
        <v>2</v>
      </c>
      <c r="M38" s="30" t="s">
        <v>2</v>
      </c>
      <c r="N38" s="30" t="s">
        <v>2</v>
      </c>
      <c r="O38" s="30" t="s">
        <v>2</v>
      </c>
      <c r="P38" s="33" t="s">
        <v>2</v>
      </c>
      <c r="Q38" s="30" t="s">
        <v>2</v>
      </c>
      <c r="R38" s="30" t="s">
        <v>2</v>
      </c>
      <c r="S38" s="30" t="s">
        <v>2</v>
      </c>
      <c r="T38" s="30" t="s">
        <v>2</v>
      </c>
      <c r="U38" s="33" t="s">
        <v>2</v>
      </c>
      <c r="V38" s="30">
        <v>10</v>
      </c>
      <c r="W38" s="30">
        <v>5</v>
      </c>
      <c r="X38" s="30">
        <v>0</v>
      </c>
      <c r="Y38" s="30" t="s">
        <v>31</v>
      </c>
      <c r="Z38" s="33">
        <v>4</v>
      </c>
      <c r="AA38" s="30" t="s">
        <v>2</v>
      </c>
      <c r="AB38" s="30" t="s">
        <v>2</v>
      </c>
      <c r="AC38" s="30" t="s">
        <v>2</v>
      </c>
      <c r="AD38" s="30" t="s">
        <v>2</v>
      </c>
      <c r="AE38" s="33" t="s">
        <v>2</v>
      </c>
      <c r="AF38" s="30" t="s">
        <v>2</v>
      </c>
      <c r="AG38" s="30" t="s">
        <v>2</v>
      </c>
      <c r="AH38" s="30" t="s">
        <v>2</v>
      </c>
      <c r="AI38" s="30" t="s">
        <v>2</v>
      </c>
      <c r="AJ38" s="33" t="s">
        <v>2</v>
      </c>
      <c r="AK38" s="30" t="s">
        <v>2</v>
      </c>
      <c r="AL38" s="30" t="s">
        <v>2</v>
      </c>
      <c r="AM38" s="30" t="s">
        <v>2</v>
      </c>
      <c r="AN38" s="30" t="s">
        <v>2</v>
      </c>
      <c r="AO38" s="33" t="s">
        <v>2</v>
      </c>
      <c r="AP38" s="222" t="str">
        <f>A15</f>
        <v>6.</v>
      </c>
      <c r="AQ38" s="222" t="str">
        <f>B15</f>
        <v>NMXAN2HBLF</v>
      </c>
      <c r="AR38" s="222"/>
      <c r="AS38" s="37"/>
      <c r="AT38" s="222"/>
      <c r="AU38" s="37"/>
      <c r="AV38"/>
      <c r="AW38"/>
    </row>
    <row r="39" spans="1:49" ht="13.5" customHeight="1">
      <c r="A39" s="183" t="s">
        <v>117</v>
      </c>
      <c r="B39" s="266" t="s">
        <v>118</v>
      </c>
      <c r="C39" s="19" t="s">
        <v>119</v>
      </c>
      <c r="D39" s="19" t="s">
        <v>120</v>
      </c>
      <c r="E39" s="226">
        <f t="shared" si="8"/>
        <v>20</v>
      </c>
      <c r="F39" s="39">
        <f t="shared" si="9"/>
        <v>5</v>
      </c>
      <c r="G39" s="30" t="s">
        <v>2</v>
      </c>
      <c r="H39" s="30" t="s">
        <v>2</v>
      </c>
      <c r="I39" s="30" t="s">
        <v>2</v>
      </c>
      <c r="J39" s="30" t="s">
        <v>2</v>
      </c>
      <c r="K39" s="33" t="s">
        <v>2</v>
      </c>
      <c r="L39" s="30" t="s">
        <v>2</v>
      </c>
      <c r="M39" s="30" t="s">
        <v>2</v>
      </c>
      <c r="N39" s="30" t="s">
        <v>2</v>
      </c>
      <c r="O39" s="30" t="s">
        <v>2</v>
      </c>
      <c r="P39" s="33" t="s">
        <v>2</v>
      </c>
      <c r="Q39" s="30" t="s">
        <v>2</v>
      </c>
      <c r="R39" s="30" t="s">
        <v>2</v>
      </c>
      <c r="S39" s="30" t="s">
        <v>2</v>
      </c>
      <c r="T39" s="30" t="s">
        <v>2</v>
      </c>
      <c r="U39" s="33" t="s">
        <v>2</v>
      </c>
      <c r="V39" s="30">
        <v>10</v>
      </c>
      <c r="W39" s="30">
        <v>0</v>
      </c>
      <c r="X39" s="30">
        <v>10</v>
      </c>
      <c r="Y39" s="229" t="s">
        <v>27</v>
      </c>
      <c r="Z39" s="33">
        <v>5</v>
      </c>
      <c r="AA39" s="30" t="s">
        <v>2</v>
      </c>
      <c r="AB39" s="30" t="s">
        <v>2</v>
      </c>
      <c r="AC39" s="30" t="s">
        <v>2</v>
      </c>
      <c r="AD39" s="30" t="s">
        <v>2</v>
      </c>
      <c r="AE39" s="33" t="s">
        <v>2</v>
      </c>
      <c r="AF39" s="30" t="s">
        <v>2</v>
      </c>
      <c r="AG39" s="30" t="s">
        <v>2</v>
      </c>
      <c r="AH39" s="30" t="s">
        <v>2</v>
      </c>
      <c r="AI39" s="30" t="s">
        <v>2</v>
      </c>
      <c r="AJ39" s="33" t="s">
        <v>2</v>
      </c>
      <c r="AK39" s="30" t="s">
        <v>2</v>
      </c>
      <c r="AL39" s="30" t="s">
        <v>2</v>
      </c>
      <c r="AM39" s="30" t="s">
        <v>2</v>
      </c>
      <c r="AN39" s="30" t="s">
        <v>2</v>
      </c>
      <c r="AO39" s="33" t="s">
        <v>2</v>
      </c>
      <c r="AP39" s="222" t="str">
        <f>A32</f>
        <v>21.</v>
      </c>
      <c r="AQ39" s="222" t="str">
        <f>B32</f>
        <v>NSXAA1HBLF</v>
      </c>
      <c r="AR39" s="222"/>
      <c r="AS39" s="37"/>
      <c r="AT39" s="222"/>
      <c r="AU39" s="37"/>
      <c r="AV39"/>
      <c r="AW39"/>
    </row>
    <row r="40" spans="1:49" ht="13.9" customHeight="1">
      <c r="A40" s="183" t="s">
        <v>121</v>
      </c>
      <c r="B40" s="266" t="s">
        <v>122</v>
      </c>
      <c r="C40" s="19" t="s">
        <v>123</v>
      </c>
      <c r="D40" s="43" t="s">
        <v>124</v>
      </c>
      <c r="E40" s="48">
        <f>SUM(G40:I40,L40:N40,Q40:S40,V40:X40,AA40:AC40,AF40:AH40,AK40:AM40)</f>
        <v>25</v>
      </c>
      <c r="F40" s="39">
        <f>SUM(K40,P40,U40,Z40,AE40,AJ40,AO40)</f>
        <v>5</v>
      </c>
      <c r="G40" s="30" t="s">
        <v>2</v>
      </c>
      <c r="H40" s="30" t="s">
        <v>2</v>
      </c>
      <c r="I40" s="31" t="s">
        <v>2</v>
      </c>
      <c r="J40" s="32" t="s">
        <v>2</v>
      </c>
      <c r="K40" s="33" t="s">
        <v>2</v>
      </c>
      <c r="L40" s="31" t="s">
        <v>2</v>
      </c>
      <c r="M40" s="35" t="s">
        <v>2</v>
      </c>
      <c r="N40" s="31" t="s">
        <v>2</v>
      </c>
      <c r="O40" s="32" t="s">
        <v>2</v>
      </c>
      <c r="P40" s="33" t="s">
        <v>2</v>
      </c>
      <c r="Q40" s="30"/>
      <c r="R40" s="30"/>
      <c r="S40" s="30"/>
      <c r="T40" s="30"/>
      <c r="U40" s="33" t="s">
        <v>2</v>
      </c>
      <c r="V40" s="31">
        <v>10</v>
      </c>
      <c r="W40" s="35">
        <v>0</v>
      </c>
      <c r="X40" s="31">
        <v>15</v>
      </c>
      <c r="Y40" s="32" t="s">
        <v>31</v>
      </c>
      <c r="Z40" s="33">
        <v>5</v>
      </c>
      <c r="AA40" s="31" t="s">
        <v>2</v>
      </c>
      <c r="AB40" s="35" t="s">
        <v>2</v>
      </c>
      <c r="AC40" s="31" t="s">
        <v>2</v>
      </c>
      <c r="AD40" s="32" t="s">
        <v>2</v>
      </c>
      <c r="AE40" s="33" t="s">
        <v>2</v>
      </c>
      <c r="AF40" s="30" t="s">
        <v>2</v>
      </c>
      <c r="AG40" s="30" t="s">
        <v>2</v>
      </c>
      <c r="AH40" s="31" t="s">
        <v>2</v>
      </c>
      <c r="AI40" s="32" t="s">
        <v>2</v>
      </c>
      <c r="AJ40" s="33" t="s">
        <v>2</v>
      </c>
      <c r="AK40" s="30" t="s">
        <v>2</v>
      </c>
      <c r="AL40" s="30" t="s">
        <v>2</v>
      </c>
      <c r="AM40" s="31" t="s">
        <v>2</v>
      </c>
      <c r="AN40" s="32" t="s">
        <v>2</v>
      </c>
      <c r="AO40" s="33" t="s">
        <v>2</v>
      </c>
      <c r="AP40" s="222" t="str">
        <f>A35</f>
        <v>24.</v>
      </c>
      <c r="AQ40" s="222" t="str">
        <f>B35</f>
        <v>NKXSH1HBLF</v>
      </c>
      <c r="AR40" s="222"/>
      <c r="AS40" s="37"/>
      <c r="AT40" s="222"/>
      <c r="AU40" s="37"/>
      <c r="AV40"/>
      <c r="AW40"/>
    </row>
    <row r="41" spans="1:49" ht="13.5" customHeight="1">
      <c r="A41" s="183" t="s">
        <v>125</v>
      </c>
      <c r="B41" s="266" t="s">
        <v>126</v>
      </c>
      <c r="C41" s="19" t="s">
        <v>127</v>
      </c>
      <c r="D41" s="19" t="s">
        <v>116</v>
      </c>
      <c r="E41" s="48">
        <f>SUM(G41:I41,L41:N41,Q41:S41,V41:X41,AA41:AC41,AF41:AH41,AK41:AM41)</f>
        <v>0</v>
      </c>
      <c r="F41" s="39">
        <f>SUM(K41,P41,U41,Z41,AE41,AJ41,AO41)</f>
        <v>0</v>
      </c>
      <c r="G41" s="30" t="s">
        <v>2</v>
      </c>
      <c r="H41" s="30" t="s">
        <v>2</v>
      </c>
      <c r="I41" s="31" t="s">
        <v>2</v>
      </c>
      <c r="J41" s="32" t="s">
        <v>2</v>
      </c>
      <c r="K41" s="33" t="s">
        <v>2</v>
      </c>
      <c r="L41" s="30" t="s">
        <v>2</v>
      </c>
      <c r="M41" s="30" t="s">
        <v>2</v>
      </c>
      <c r="N41" s="31" t="s">
        <v>2</v>
      </c>
      <c r="O41" s="32" t="s">
        <v>2</v>
      </c>
      <c r="P41" s="33" t="s">
        <v>2</v>
      </c>
      <c r="Q41" s="31" t="s">
        <v>2</v>
      </c>
      <c r="R41" s="35" t="s">
        <v>2</v>
      </c>
      <c r="S41" s="31" t="s">
        <v>2</v>
      </c>
      <c r="T41" s="32" t="s">
        <v>2</v>
      </c>
      <c r="U41" s="33" t="s">
        <v>2</v>
      </c>
      <c r="V41" s="44">
        <v>0</v>
      </c>
      <c r="W41" s="44">
        <v>0</v>
      </c>
      <c r="X41" s="45">
        <v>0</v>
      </c>
      <c r="Y41" s="46" t="s">
        <v>128</v>
      </c>
      <c r="Z41" s="47">
        <v>0</v>
      </c>
      <c r="AA41" s="30" t="s">
        <v>2</v>
      </c>
      <c r="AB41" s="30" t="s">
        <v>2</v>
      </c>
      <c r="AC41" s="31" t="s">
        <v>2</v>
      </c>
      <c r="AD41" s="32" t="s">
        <v>2</v>
      </c>
      <c r="AE41" s="33" t="s">
        <v>2</v>
      </c>
      <c r="AF41" s="30" t="s">
        <v>2</v>
      </c>
      <c r="AG41" s="30" t="s">
        <v>2</v>
      </c>
      <c r="AH41" s="31" t="s">
        <v>2</v>
      </c>
      <c r="AI41" s="32" t="s">
        <v>2</v>
      </c>
      <c r="AJ41" s="33" t="s">
        <v>2</v>
      </c>
      <c r="AK41" s="30" t="s">
        <v>2</v>
      </c>
      <c r="AL41" s="30" t="s">
        <v>2</v>
      </c>
      <c r="AM41" s="31" t="s">
        <v>2</v>
      </c>
      <c r="AN41" s="32" t="s">
        <v>2</v>
      </c>
      <c r="AO41" s="33" t="s">
        <v>2</v>
      </c>
      <c r="AP41" s="228" t="str">
        <f>A32</f>
        <v>21.</v>
      </c>
      <c r="AQ41" s="228" t="str">
        <f>B32</f>
        <v>NSXAA1HBLF</v>
      </c>
      <c r="AR41" s="228" t="str">
        <f>A34</f>
        <v>23.</v>
      </c>
      <c r="AS41" s="228" t="str">
        <f>B34</f>
        <v>NKXDR1HBLF</v>
      </c>
      <c r="AT41" s="228" t="str">
        <f>A31</f>
        <v>20.</v>
      </c>
      <c r="AU41" s="37" t="str">
        <f>B31</f>
        <v>NKXEL1HBLF</v>
      </c>
      <c r="AV41"/>
      <c r="AW41"/>
    </row>
    <row r="42" spans="1:49" ht="13.5" customHeight="1">
      <c r="A42" s="183" t="s">
        <v>129</v>
      </c>
      <c r="B42" s="266" t="s">
        <v>130</v>
      </c>
      <c r="C42" s="19" t="s">
        <v>131</v>
      </c>
      <c r="D42" s="19" t="s">
        <v>132</v>
      </c>
      <c r="E42" s="226">
        <f t="shared" si="8"/>
        <v>15</v>
      </c>
      <c r="F42" s="39">
        <f t="shared" si="9"/>
        <v>4</v>
      </c>
      <c r="G42" s="30" t="s">
        <v>2</v>
      </c>
      <c r="H42" s="30" t="s">
        <v>2</v>
      </c>
      <c r="I42" s="30" t="s">
        <v>2</v>
      </c>
      <c r="J42" s="30" t="s">
        <v>2</v>
      </c>
      <c r="K42" s="33" t="s">
        <v>2</v>
      </c>
      <c r="L42" s="30" t="s">
        <v>2</v>
      </c>
      <c r="M42" s="30" t="s">
        <v>2</v>
      </c>
      <c r="N42" s="30" t="s">
        <v>2</v>
      </c>
      <c r="O42" s="30" t="s">
        <v>2</v>
      </c>
      <c r="P42" s="33" t="s">
        <v>2</v>
      </c>
      <c r="Q42" s="30" t="s">
        <v>2</v>
      </c>
      <c r="R42" s="30" t="s">
        <v>2</v>
      </c>
      <c r="S42" s="30" t="s">
        <v>2</v>
      </c>
      <c r="T42" s="30" t="s">
        <v>2</v>
      </c>
      <c r="U42" s="33" t="s">
        <v>2</v>
      </c>
      <c r="V42" s="30" t="s">
        <v>2</v>
      </c>
      <c r="W42" s="30" t="s">
        <v>2</v>
      </c>
      <c r="X42" s="30" t="s">
        <v>2</v>
      </c>
      <c r="Y42" s="30" t="s">
        <v>2</v>
      </c>
      <c r="Z42" s="33" t="s">
        <v>2</v>
      </c>
      <c r="AA42" s="30">
        <v>15</v>
      </c>
      <c r="AB42" s="30">
        <v>0</v>
      </c>
      <c r="AC42" s="30">
        <v>0</v>
      </c>
      <c r="AD42" s="30" t="s">
        <v>31</v>
      </c>
      <c r="AE42" s="33">
        <v>4</v>
      </c>
      <c r="AF42" s="30" t="s">
        <v>2</v>
      </c>
      <c r="AG42" s="30" t="s">
        <v>2</v>
      </c>
      <c r="AH42" s="30" t="s">
        <v>2</v>
      </c>
      <c r="AI42" s="30" t="s">
        <v>2</v>
      </c>
      <c r="AJ42" s="33" t="s">
        <v>2</v>
      </c>
      <c r="AK42" s="30" t="s">
        <v>2</v>
      </c>
      <c r="AL42" s="30" t="s">
        <v>2</v>
      </c>
      <c r="AM42" s="30" t="s">
        <v>2</v>
      </c>
      <c r="AN42" s="30" t="s">
        <v>2</v>
      </c>
      <c r="AO42" s="33" t="s">
        <v>2</v>
      </c>
      <c r="AP42" s="222" t="str">
        <f>A34</f>
        <v>23.</v>
      </c>
      <c r="AQ42" s="222" t="str">
        <f>B34</f>
        <v>NKXDR1HBLF</v>
      </c>
      <c r="AR42" s="222"/>
      <c r="AS42" s="37"/>
      <c r="AT42" s="222"/>
      <c r="AU42" s="37"/>
      <c r="AV42"/>
      <c r="AW42"/>
    </row>
    <row r="43" spans="1:49" ht="13.5" customHeight="1">
      <c r="A43" s="183" t="s">
        <v>133</v>
      </c>
      <c r="B43" s="266" t="s">
        <v>134</v>
      </c>
      <c r="C43" s="19" t="s">
        <v>135</v>
      </c>
      <c r="D43" s="43" t="s">
        <v>65</v>
      </c>
      <c r="E43" s="48">
        <f>SUM(G43:I43,L43:N43,Q43:S43,V43:X43,AA43:AC43,AF43:AH43,AK43:AM43)</f>
        <v>20</v>
      </c>
      <c r="F43" s="39">
        <f>SUM(K43,P43,U43,Z43,AE43,AJ43,AO43)</f>
        <v>5</v>
      </c>
      <c r="G43" s="30" t="s">
        <v>2</v>
      </c>
      <c r="H43" s="30" t="s">
        <v>2</v>
      </c>
      <c r="I43" s="31" t="s">
        <v>2</v>
      </c>
      <c r="J43" s="32" t="s">
        <v>2</v>
      </c>
      <c r="K43" s="33" t="s">
        <v>2</v>
      </c>
      <c r="L43" s="44" t="s">
        <v>2</v>
      </c>
      <c r="M43" s="44" t="s">
        <v>2</v>
      </c>
      <c r="N43" s="45" t="s">
        <v>2</v>
      </c>
      <c r="O43" s="46" t="s">
        <v>2</v>
      </c>
      <c r="P43" s="47" t="s">
        <v>2</v>
      </c>
      <c r="Q43" s="31" t="s">
        <v>2</v>
      </c>
      <c r="R43" s="35" t="s">
        <v>2</v>
      </c>
      <c r="S43" s="31" t="s">
        <v>2</v>
      </c>
      <c r="T43" s="32" t="s">
        <v>2</v>
      </c>
      <c r="U43" s="33" t="s">
        <v>2</v>
      </c>
      <c r="V43" s="44"/>
      <c r="W43" s="44"/>
      <c r="X43" s="45"/>
      <c r="Y43" s="46"/>
      <c r="Z43" s="47"/>
      <c r="AA43" s="48">
        <v>10</v>
      </c>
      <c r="AB43" s="30">
        <v>0</v>
      </c>
      <c r="AC43" s="31">
        <v>10</v>
      </c>
      <c r="AD43" s="32" t="s">
        <v>31</v>
      </c>
      <c r="AE43" s="33">
        <v>5</v>
      </c>
      <c r="AF43" s="30" t="s">
        <v>2</v>
      </c>
      <c r="AG43" s="30" t="s">
        <v>2</v>
      </c>
      <c r="AH43" s="31" t="s">
        <v>2</v>
      </c>
      <c r="AI43" s="32" t="s">
        <v>2</v>
      </c>
      <c r="AJ43" s="33" t="s">
        <v>2</v>
      </c>
      <c r="AK43" s="30" t="s">
        <v>2</v>
      </c>
      <c r="AL43" s="30" t="s">
        <v>2</v>
      </c>
      <c r="AM43" s="31" t="s">
        <v>2</v>
      </c>
      <c r="AN43" s="32" t="s">
        <v>2</v>
      </c>
      <c r="AO43" s="33" t="s">
        <v>2</v>
      </c>
      <c r="AP43" s="228" t="str">
        <f>A40</f>
        <v>29.</v>
      </c>
      <c r="AQ43" s="228" t="str">
        <f>B40</f>
        <v>NKXOR1HBLF</v>
      </c>
      <c r="AR43" s="228"/>
      <c r="AS43" s="37"/>
      <c r="AT43" s="228"/>
      <c r="AU43" s="37"/>
      <c r="AV43"/>
      <c r="AW43"/>
    </row>
    <row r="44" spans="1:49" ht="13.5" customHeight="1">
      <c r="A44" s="183" t="s">
        <v>136</v>
      </c>
      <c r="B44" s="266" t="s">
        <v>137</v>
      </c>
      <c r="C44" s="19" t="s">
        <v>138</v>
      </c>
      <c r="D44" s="19" t="s">
        <v>139</v>
      </c>
      <c r="E44" s="226">
        <f>SUM(G44:I44,L44:N44,Q44:S44,V44:X44,AA44:AC44,AF44:AH44,AK44:AM44)</f>
        <v>15</v>
      </c>
      <c r="F44" s="39">
        <f>SUM(K44,P44,U44,Z44,AE44,AJ44,AO44)</f>
        <v>4</v>
      </c>
      <c r="G44" s="30"/>
      <c r="H44" s="30"/>
      <c r="I44" s="31"/>
      <c r="J44" s="31"/>
      <c r="K44" s="33"/>
      <c r="L44" s="44"/>
      <c r="M44" s="44"/>
      <c r="N44" s="45"/>
      <c r="O44" s="46"/>
      <c r="P44" s="47"/>
      <c r="Q44" s="30"/>
      <c r="R44" s="30"/>
      <c r="S44" s="30"/>
      <c r="T44" s="30"/>
      <c r="U44" s="33"/>
      <c r="V44" s="30"/>
      <c r="W44" s="30"/>
      <c r="X44" s="30"/>
      <c r="Y44" s="30"/>
      <c r="Z44" s="33"/>
      <c r="AA44" s="30">
        <v>5</v>
      </c>
      <c r="AB44" s="30">
        <v>0</v>
      </c>
      <c r="AC44" s="30">
        <v>10</v>
      </c>
      <c r="AD44" s="30" t="s">
        <v>27</v>
      </c>
      <c r="AE44" s="33">
        <v>4</v>
      </c>
      <c r="AF44" s="30"/>
      <c r="AG44" s="30"/>
      <c r="AH44" s="30"/>
      <c r="AI44" s="30"/>
      <c r="AJ44" s="33"/>
      <c r="AK44" s="30"/>
      <c r="AL44" s="30"/>
      <c r="AM44" s="31"/>
      <c r="AN44" s="31"/>
      <c r="AO44" s="33"/>
      <c r="AP44" s="222" t="str">
        <f>A36</f>
        <v>25.</v>
      </c>
      <c r="AQ44" s="222" t="str">
        <f>B36</f>
        <v>NSXFSSHBLF</v>
      </c>
      <c r="AR44" s="222"/>
      <c r="AS44" s="37"/>
      <c r="AT44" s="222"/>
      <c r="AU44" s="37"/>
      <c r="AV44"/>
      <c r="AW44"/>
    </row>
    <row r="45" spans="1:49" ht="13.5" customHeight="1">
      <c r="A45" s="183" t="s">
        <v>140</v>
      </c>
      <c r="B45" s="266" t="s">
        <v>141</v>
      </c>
      <c r="C45" s="19" t="s">
        <v>142</v>
      </c>
      <c r="D45" s="19" t="s">
        <v>132</v>
      </c>
      <c r="E45" s="226">
        <f>SUM(G45:I45,L45:N45,Q45:S45,V45:X45,AA45:AC45,AF45:AH45,AK45:AM45)</f>
        <v>10</v>
      </c>
      <c r="F45" s="39">
        <f>SUM(K45,P45,U45,Z45,AE45,AJ45,AO45)</f>
        <v>4</v>
      </c>
      <c r="G45" s="30" t="s">
        <v>2</v>
      </c>
      <c r="H45" s="30" t="s">
        <v>2</v>
      </c>
      <c r="I45" s="30" t="s">
        <v>2</v>
      </c>
      <c r="J45" s="30" t="s">
        <v>2</v>
      </c>
      <c r="K45" s="33" t="s">
        <v>2</v>
      </c>
      <c r="L45" s="30" t="s">
        <v>2</v>
      </c>
      <c r="M45" s="30" t="s">
        <v>2</v>
      </c>
      <c r="N45" s="30" t="s">
        <v>2</v>
      </c>
      <c r="O45" s="30" t="s">
        <v>2</v>
      </c>
      <c r="P45" s="33" t="s">
        <v>2</v>
      </c>
      <c r="Q45" s="30" t="s">
        <v>2</v>
      </c>
      <c r="R45" s="30" t="s">
        <v>2</v>
      </c>
      <c r="S45" s="30" t="s">
        <v>2</v>
      </c>
      <c r="T45" s="30" t="s">
        <v>2</v>
      </c>
      <c r="U45" s="33" t="s">
        <v>2</v>
      </c>
      <c r="V45" s="30" t="s">
        <v>2</v>
      </c>
      <c r="W45" s="30" t="s">
        <v>2</v>
      </c>
      <c r="X45" s="30" t="s">
        <v>2</v>
      </c>
      <c r="Y45" s="30" t="s">
        <v>2</v>
      </c>
      <c r="Z45" s="33" t="s">
        <v>2</v>
      </c>
      <c r="AA45" s="30"/>
      <c r="AB45" s="30"/>
      <c r="AC45" s="30"/>
      <c r="AD45" s="30"/>
      <c r="AE45" s="33"/>
      <c r="AF45" s="30">
        <v>10</v>
      </c>
      <c r="AG45" s="30">
        <v>0</v>
      </c>
      <c r="AH45" s="30">
        <v>0</v>
      </c>
      <c r="AI45" s="30" t="s">
        <v>31</v>
      </c>
      <c r="AJ45" s="33">
        <v>4</v>
      </c>
      <c r="AK45" s="30" t="s">
        <v>2</v>
      </c>
      <c r="AL45" s="30" t="s">
        <v>2</v>
      </c>
      <c r="AM45" s="30" t="s">
        <v>2</v>
      </c>
      <c r="AN45" s="30" t="s">
        <v>2</v>
      </c>
      <c r="AO45" s="33" t="s">
        <v>2</v>
      </c>
      <c r="AP45" s="222" t="str">
        <f>A42</f>
        <v>31.</v>
      </c>
      <c r="AQ45" s="222" t="str">
        <f>B42</f>
        <v>NKXSA1HBLF</v>
      </c>
      <c r="AR45" s="222"/>
      <c r="AS45" s="37"/>
      <c r="AT45" s="222"/>
      <c r="AU45" s="37"/>
      <c r="AV45"/>
      <c r="AW45"/>
    </row>
    <row r="46" spans="1:49" s="67" customFormat="1" ht="13.5" customHeight="1">
      <c r="A46" s="183"/>
      <c r="B46" s="266" t="s">
        <v>2</v>
      </c>
      <c r="C46" s="65" t="s">
        <v>143</v>
      </c>
      <c r="D46" s="66"/>
      <c r="E46" s="48">
        <f t="shared" si="8"/>
        <v>100</v>
      </c>
      <c r="F46" s="39">
        <f t="shared" si="9"/>
        <v>25</v>
      </c>
      <c r="G46" s="230" t="s">
        <v>2</v>
      </c>
      <c r="H46" s="230" t="s">
        <v>2</v>
      </c>
      <c r="I46" s="231" t="s">
        <v>2</v>
      </c>
      <c r="J46" s="232" t="s">
        <v>2</v>
      </c>
      <c r="K46" s="33" t="s">
        <v>2</v>
      </c>
      <c r="L46" s="230" t="s">
        <v>2</v>
      </c>
      <c r="M46" s="230" t="s">
        <v>2</v>
      </c>
      <c r="N46" s="231" t="s">
        <v>2</v>
      </c>
      <c r="O46" s="232" t="s">
        <v>2</v>
      </c>
      <c r="P46" s="33" t="s">
        <v>2</v>
      </c>
      <c r="Q46" s="231" t="s">
        <v>2</v>
      </c>
      <c r="R46" s="233" t="s">
        <v>2</v>
      </c>
      <c r="S46" s="231" t="s">
        <v>2</v>
      </c>
      <c r="T46" s="232" t="s">
        <v>2</v>
      </c>
      <c r="U46" s="33" t="s">
        <v>2</v>
      </c>
      <c r="V46" s="230" t="s">
        <v>2</v>
      </c>
      <c r="W46" s="230" t="s">
        <v>2</v>
      </c>
      <c r="X46" s="231" t="s">
        <v>2</v>
      </c>
      <c r="Y46" s="232" t="s">
        <v>2</v>
      </c>
      <c r="Z46" s="33" t="s">
        <v>2</v>
      </c>
      <c r="AA46" s="230">
        <v>20</v>
      </c>
      <c r="AB46" s="230">
        <v>0</v>
      </c>
      <c r="AC46" s="231">
        <v>20</v>
      </c>
      <c r="AD46" s="232" t="s">
        <v>2</v>
      </c>
      <c r="AE46" s="33">
        <v>10</v>
      </c>
      <c r="AF46" s="230">
        <v>20</v>
      </c>
      <c r="AG46" s="230">
        <v>0</v>
      </c>
      <c r="AH46" s="231">
        <v>20</v>
      </c>
      <c r="AI46" s="232" t="s">
        <v>2</v>
      </c>
      <c r="AJ46" s="33">
        <v>10</v>
      </c>
      <c r="AK46" s="230">
        <v>10</v>
      </c>
      <c r="AL46" s="230">
        <v>0</v>
      </c>
      <c r="AM46" s="231">
        <v>10</v>
      </c>
      <c r="AN46" s="232" t="s">
        <v>2</v>
      </c>
      <c r="AO46" s="33">
        <v>5</v>
      </c>
      <c r="AP46" s="228" t="str">
        <f>A41</f>
        <v>30.</v>
      </c>
      <c r="AQ46" s="228" t="str">
        <f>B41</f>
        <v>NBXSS1HBLF</v>
      </c>
      <c r="AR46" s="228"/>
      <c r="AS46" s="37" t="s">
        <v>2</v>
      </c>
      <c r="AT46" s="228"/>
      <c r="AU46" s="37" t="s">
        <v>2</v>
      </c>
      <c r="AV46"/>
      <c r="AW46"/>
    </row>
    <row r="47" spans="1:49" ht="13.5" customHeight="1">
      <c r="A47" s="183" t="s">
        <v>144</v>
      </c>
      <c r="B47" s="266" t="s">
        <v>145</v>
      </c>
      <c r="C47" s="19" t="s">
        <v>146</v>
      </c>
      <c r="D47" s="20" t="s">
        <v>147</v>
      </c>
      <c r="E47" s="48">
        <f t="shared" si="8"/>
        <v>15</v>
      </c>
      <c r="F47" s="39">
        <f t="shared" si="9"/>
        <v>4</v>
      </c>
      <c r="G47" s="30" t="s">
        <v>2</v>
      </c>
      <c r="H47" s="30" t="s">
        <v>2</v>
      </c>
      <c r="I47" s="31" t="s">
        <v>2</v>
      </c>
      <c r="J47" s="32" t="s">
        <v>2</v>
      </c>
      <c r="K47" s="33" t="s">
        <v>2</v>
      </c>
      <c r="L47" s="30" t="s">
        <v>2</v>
      </c>
      <c r="M47" s="30" t="s">
        <v>2</v>
      </c>
      <c r="N47" s="31" t="s">
        <v>2</v>
      </c>
      <c r="O47" s="32" t="s">
        <v>2</v>
      </c>
      <c r="P47" s="33" t="s">
        <v>2</v>
      </c>
      <c r="Q47" s="231" t="s">
        <v>2</v>
      </c>
      <c r="R47" s="233" t="s">
        <v>2</v>
      </c>
      <c r="S47" s="231" t="s">
        <v>2</v>
      </c>
      <c r="T47" s="232" t="s">
        <v>2</v>
      </c>
      <c r="U47" s="33" t="s">
        <v>2</v>
      </c>
      <c r="V47" s="230" t="s">
        <v>2</v>
      </c>
      <c r="W47" s="230" t="s">
        <v>2</v>
      </c>
      <c r="X47" s="231" t="s">
        <v>2</v>
      </c>
      <c r="Y47" s="232" t="s">
        <v>2</v>
      </c>
      <c r="Z47" s="33" t="s">
        <v>2</v>
      </c>
      <c r="AA47" s="30">
        <v>0</v>
      </c>
      <c r="AB47" s="30">
        <v>0</v>
      </c>
      <c r="AC47" s="30">
        <v>15</v>
      </c>
      <c r="AD47" s="30" t="s">
        <v>27</v>
      </c>
      <c r="AE47" s="33">
        <v>4</v>
      </c>
      <c r="AF47" s="30" t="s">
        <v>2</v>
      </c>
      <c r="AG47" s="30" t="s">
        <v>2</v>
      </c>
      <c r="AH47" s="30" t="s">
        <v>2</v>
      </c>
      <c r="AI47" s="30" t="s">
        <v>2</v>
      </c>
      <c r="AJ47" s="33" t="s">
        <v>2</v>
      </c>
      <c r="AK47" s="30" t="s">
        <v>2</v>
      </c>
      <c r="AL47" s="30" t="s">
        <v>2</v>
      </c>
      <c r="AM47" s="30" t="s">
        <v>2</v>
      </c>
      <c r="AN47" s="30" t="s">
        <v>2</v>
      </c>
      <c r="AO47" s="33" t="s">
        <v>2</v>
      </c>
      <c r="AP47" s="228" t="s">
        <v>2</v>
      </c>
      <c r="AQ47" s="64" t="s">
        <v>2</v>
      </c>
      <c r="AR47" s="228"/>
      <c r="AS47" s="37" t="s">
        <v>2</v>
      </c>
      <c r="AT47" s="228"/>
      <c r="AU47" s="37" t="s">
        <v>2</v>
      </c>
      <c r="AV47"/>
      <c r="AW47"/>
    </row>
    <row r="48" spans="1:49" ht="13.5" customHeight="1">
      <c r="A48" s="183" t="s">
        <v>148</v>
      </c>
      <c r="B48" s="266" t="s">
        <v>149</v>
      </c>
      <c r="C48" s="19" t="s">
        <v>150</v>
      </c>
      <c r="D48" s="20" t="s">
        <v>147</v>
      </c>
      <c r="E48" s="48">
        <f t="shared" si="8"/>
        <v>20</v>
      </c>
      <c r="F48" s="39">
        <f t="shared" si="9"/>
        <v>4</v>
      </c>
      <c r="G48" s="30" t="s">
        <v>2</v>
      </c>
      <c r="H48" s="30" t="s">
        <v>2</v>
      </c>
      <c r="I48" s="31" t="s">
        <v>2</v>
      </c>
      <c r="J48" s="32" t="s">
        <v>2</v>
      </c>
      <c r="K48" s="33" t="s">
        <v>2</v>
      </c>
      <c r="L48" s="30" t="s">
        <v>2</v>
      </c>
      <c r="M48" s="30" t="s">
        <v>2</v>
      </c>
      <c r="N48" s="31" t="s">
        <v>2</v>
      </c>
      <c r="O48" s="32" t="s">
        <v>2</v>
      </c>
      <c r="P48" s="33" t="s">
        <v>2</v>
      </c>
      <c r="Q48" s="231" t="s">
        <v>2</v>
      </c>
      <c r="R48" s="233" t="s">
        <v>2</v>
      </c>
      <c r="S48" s="231" t="s">
        <v>2</v>
      </c>
      <c r="T48" s="232" t="s">
        <v>2</v>
      </c>
      <c r="U48" s="33" t="s">
        <v>2</v>
      </c>
      <c r="V48" s="230" t="s">
        <v>2</v>
      </c>
      <c r="W48" s="230" t="s">
        <v>2</v>
      </c>
      <c r="X48" s="231" t="s">
        <v>2</v>
      </c>
      <c r="Y48" s="232" t="s">
        <v>2</v>
      </c>
      <c r="Z48" s="33" t="s">
        <v>2</v>
      </c>
      <c r="AA48" s="30" t="s">
        <v>2</v>
      </c>
      <c r="AB48" s="30" t="s">
        <v>2</v>
      </c>
      <c r="AC48" s="30" t="s">
        <v>2</v>
      </c>
      <c r="AD48" s="30" t="s">
        <v>2</v>
      </c>
      <c r="AE48" s="33" t="s">
        <v>2</v>
      </c>
      <c r="AF48" s="230">
        <v>0</v>
      </c>
      <c r="AG48" s="230">
        <v>0</v>
      </c>
      <c r="AH48" s="231">
        <v>20</v>
      </c>
      <c r="AI48" s="232" t="s">
        <v>27</v>
      </c>
      <c r="AJ48" s="33">
        <v>4</v>
      </c>
      <c r="AK48" s="30" t="s">
        <v>2</v>
      </c>
      <c r="AL48" s="30" t="s">
        <v>2</v>
      </c>
      <c r="AM48" s="30" t="s">
        <v>2</v>
      </c>
      <c r="AN48" s="30" t="s">
        <v>2</v>
      </c>
      <c r="AO48" s="33" t="s">
        <v>2</v>
      </c>
      <c r="AP48" s="228" t="str">
        <f>A47</f>
        <v>35.</v>
      </c>
      <c r="AQ48" s="228" t="str">
        <f>B47</f>
        <v>NDPPM1HBLF</v>
      </c>
      <c r="AR48" s="228"/>
      <c r="AS48" s="37"/>
      <c r="AT48" s="228"/>
      <c r="AU48" s="37"/>
      <c r="AV48"/>
      <c r="AW48"/>
    </row>
    <row r="49" spans="1:49" ht="13.5" customHeight="1" thickBot="1">
      <c r="A49" s="184" t="s">
        <v>151</v>
      </c>
      <c r="B49" s="287" t="s">
        <v>152</v>
      </c>
      <c r="C49" s="69" t="s">
        <v>153</v>
      </c>
      <c r="D49" s="70" t="s">
        <v>116</v>
      </c>
      <c r="E49" s="234">
        <f t="shared" si="8"/>
        <v>0</v>
      </c>
      <c r="F49" s="235">
        <f t="shared" si="9"/>
        <v>15</v>
      </c>
      <c r="G49" s="236" t="s">
        <v>2</v>
      </c>
      <c r="H49" s="236" t="s">
        <v>2</v>
      </c>
      <c r="I49" s="236" t="s">
        <v>2</v>
      </c>
      <c r="J49" s="236" t="s">
        <v>2</v>
      </c>
      <c r="K49" s="209" t="s">
        <v>2</v>
      </c>
      <c r="L49" s="236" t="s">
        <v>2</v>
      </c>
      <c r="M49" s="236" t="s">
        <v>2</v>
      </c>
      <c r="N49" s="236" t="s">
        <v>2</v>
      </c>
      <c r="O49" s="236" t="s">
        <v>2</v>
      </c>
      <c r="P49" s="209" t="s">
        <v>2</v>
      </c>
      <c r="Q49" s="236" t="s">
        <v>2</v>
      </c>
      <c r="R49" s="236" t="s">
        <v>2</v>
      </c>
      <c r="S49" s="236" t="s">
        <v>2</v>
      </c>
      <c r="T49" s="236" t="s">
        <v>2</v>
      </c>
      <c r="U49" s="209" t="s">
        <v>2</v>
      </c>
      <c r="V49" s="236" t="s">
        <v>2</v>
      </c>
      <c r="W49" s="236" t="s">
        <v>2</v>
      </c>
      <c r="X49" s="236" t="s">
        <v>2</v>
      </c>
      <c r="Y49" s="236" t="s">
        <v>2</v>
      </c>
      <c r="Z49" s="209" t="s">
        <v>2</v>
      </c>
      <c r="AA49" s="236" t="s">
        <v>2</v>
      </c>
      <c r="AB49" s="236" t="s">
        <v>2</v>
      </c>
      <c r="AC49" s="236" t="s">
        <v>2</v>
      </c>
      <c r="AD49" s="236" t="s">
        <v>2</v>
      </c>
      <c r="AE49" s="209" t="s">
        <v>2</v>
      </c>
      <c r="AF49" s="236" t="s">
        <v>2</v>
      </c>
      <c r="AG49" s="236" t="s">
        <v>2</v>
      </c>
      <c r="AH49" s="236" t="s">
        <v>2</v>
      </c>
      <c r="AI49" s="236" t="s">
        <v>2</v>
      </c>
      <c r="AJ49" s="209" t="s">
        <v>2</v>
      </c>
      <c r="AK49" s="236">
        <v>0</v>
      </c>
      <c r="AL49" s="236">
        <v>0</v>
      </c>
      <c r="AM49" s="236">
        <v>0</v>
      </c>
      <c r="AN49" s="236" t="s">
        <v>27</v>
      </c>
      <c r="AO49" s="209">
        <v>15</v>
      </c>
      <c r="AP49" s="237" t="str">
        <f>A48</f>
        <v>36.</v>
      </c>
      <c r="AQ49" s="237" t="str">
        <f>B48</f>
        <v>NDPPM2HBLF</v>
      </c>
      <c r="AR49" s="237"/>
      <c r="AS49" s="263"/>
      <c r="AT49" s="237"/>
      <c r="AU49" s="263"/>
      <c r="AV49"/>
      <c r="AW49"/>
    </row>
    <row r="50" spans="1:49" ht="12.75" customHeight="1">
      <c r="A50" s="286" t="s">
        <v>154</v>
      </c>
      <c r="B50" s="1"/>
      <c r="C50" s="1"/>
      <c r="D50" s="1"/>
      <c r="E50" s="205"/>
      <c r="F50" s="205"/>
      <c r="G50" s="5"/>
      <c r="H50" s="5"/>
      <c r="I50" s="5"/>
      <c r="J50" s="5"/>
      <c r="K50" s="238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238"/>
      <c r="AA50" s="5"/>
      <c r="AB50" s="5"/>
      <c r="AC50" s="5"/>
      <c r="AD50" s="5"/>
      <c r="AE50" s="238"/>
      <c r="AF50" s="5"/>
      <c r="AG50" s="5"/>
      <c r="AH50" s="5"/>
      <c r="AI50" s="5"/>
      <c r="AJ50" s="238"/>
      <c r="AK50" s="5"/>
      <c r="AL50" s="5"/>
      <c r="AM50" s="5"/>
      <c r="AN50" s="5"/>
      <c r="AO50" s="5"/>
      <c r="AP50" s="5"/>
      <c r="AQ50" s="2"/>
      <c r="AR50" s="5"/>
      <c r="AS50" s="2"/>
      <c r="AT50" s="5"/>
      <c r="AU50" s="2"/>
      <c r="AV50"/>
      <c r="AW50"/>
    </row>
    <row r="51" spans="1:49" ht="12.75" customHeight="1">
      <c r="A51" s="5"/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  <c r="AH51" s="340"/>
      <c r="AI51" s="340"/>
      <c r="AJ51" s="340"/>
      <c r="AK51" s="340"/>
      <c r="AL51" s="340"/>
      <c r="AM51" s="202"/>
      <c r="AN51" s="204"/>
      <c r="AO51" s="204"/>
      <c r="AP51" s="204"/>
      <c r="AQ51" s="2"/>
      <c r="AR51" s="204"/>
      <c r="AS51" s="345"/>
      <c r="AT51" s="204"/>
      <c r="AU51" s="345"/>
      <c r="AV51"/>
      <c r="AW51"/>
    </row>
    <row r="52" spans="1:49" ht="13.5" thickBot="1">
      <c r="A52" s="346" t="s">
        <v>1</v>
      </c>
      <c r="B52" s="346"/>
      <c r="C52" s="346"/>
      <c r="D52" s="346"/>
      <c r="E52" s="346"/>
      <c r="F52" s="346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6"/>
      <c r="AQ52" s="346"/>
      <c r="AR52" s="1"/>
      <c r="AS52" s="345"/>
      <c r="AT52" s="1"/>
      <c r="AU52" s="345"/>
      <c r="AV52"/>
      <c r="AW52"/>
    </row>
    <row r="53" spans="1:49" s="6" customFormat="1" ht="12.75" customHeight="1" thickBot="1">
      <c r="A53" s="296" t="s">
        <v>2</v>
      </c>
      <c r="B53" s="341" t="s">
        <v>3</v>
      </c>
      <c r="C53" s="297" t="s">
        <v>4</v>
      </c>
      <c r="D53" s="298" t="s">
        <v>5</v>
      </c>
      <c r="E53" s="206" t="s">
        <v>6</v>
      </c>
      <c r="F53" s="299" t="s">
        <v>7</v>
      </c>
      <c r="G53" s="301" t="s">
        <v>8</v>
      </c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3"/>
      <c r="AP53" s="291" t="s">
        <v>2</v>
      </c>
      <c r="AQ53" s="342" t="s">
        <v>9</v>
      </c>
      <c r="AR53" s="291" t="s">
        <v>2</v>
      </c>
      <c r="AS53" s="343" t="s">
        <v>9</v>
      </c>
      <c r="AT53" s="291" t="s">
        <v>2</v>
      </c>
      <c r="AU53" s="343" t="s">
        <v>9</v>
      </c>
      <c r="AV53"/>
      <c r="AW53"/>
    </row>
    <row r="54" spans="1:49" s="6" customFormat="1" ht="13.5" customHeight="1" thickBot="1">
      <c r="A54" s="296"/>
      <c r="B54" s="341"/>
      <c r="C54" s="297"/>
      <c r="D54" s="298"/>
      <c r="E54" s="207" t="s">
        <v>10</v>
      </c>
      <c r="F54" s="300"/>
      <c r="G54" s="208" t="s">
        <v>2</v>
      </c>
      <c r="H54" s="207" t="s">
        <v>2</v>
      </c>
      <c r="I54" s="207" t="s">
        <v>11</v>
      </c>
      <c r="J54" s="207" t="s">
        <v>2</v>
      </c>
      <c r="K54" s="209" t="s">
        <v>2</v>
      </c>
      <c r="L54" s="207" t="s">
        <v>2</v>
      </c>
      <c r="M54" s="207" t="s">
        <v>2</v>
      </c>
      <c r="N54" s="207" t="s">
        <v>12</v>
      </c>
      <c r="O54" s="207" t="s">
        <v>2</v>
      </c>
      <c r="P54" s="209" t="s">
        <v>2</v>
      </c>
      <c r="Q54" s="207" t="s">
        <v>2</v>
      </c>
      <c r="R54" s="207" t="s">
        <v>2</v>
      </c>
      <c r="S54" s="207" t="s">
        <v>13</v>
      </c>
      <c r="T54" s="207" t="s">
        <v>2</v>
      </c>
      <c r="U54" s="209" t="s">
        <v>2</v>
      </c>
      <c r="V54" s="207" t="s">
        <v>2</v>
      </c>
      <c r="W54" s="207" t="s">
        <v>2</v>
      </c>
      <c r="X54" s="207" t="s">
        <v>14</v>
      </c>
      <c r="Y54" s="207" t="s">
        <v>2</v>
      </c>
      <c r="Z54" s="209" t="s">
        <v>2</v>
      </c>
      <c r="AA54" s="207" t="s">
        <v>2</v>
      </c>
      <c r="AB54" s="207" t="s">
        <v>2</v>
      </c>
      <c r="AC54" s="207" t="s">
        <v>15</v>
      </c>
      <c r="AD54" s="207" t="s">
        <v>2</v>
      </c>
      <c r="AE54" s="209" t="s">
        <v>2</v>
      </c>
      <c r="AF54" s="207" t="s">
        <v>2</v>
      </c>
      <c r="AG54" s="207" t="s">
        <v>2</v>
      </c>
      <c r="AH54" s="207" t="s">
        <v>16</v>
      </c>
      <c r="AI54" s="207" t="s">
        <v>2</v>
      </c>
      <c r="AJ54" s="210" t="s">
        <v>2</v>
      </c>
      <c r="AK54" s="211" t="s">
        <v>2</v>
      </c>
      <c r="AL54" s="212" t="s">
        <v>2</v>
      </c>
      <c r="AM54" s="212" t="s">
        <v>17</v>
      </c>
      <c r="AN54" s="212" t="s">
        <v>2</v>
      </c>
      <c r="AO54" s="213" t="s">
        <v>2</v>
      </c>
      <c r="AP54" s="291"/>
      <c r="AQ54" s="342"/>
      <c r="AR54" s="291"/>
      <c r="AS54" s="343"/>
      <c r="AT54" s="291"/>
      <c r="AU54" s="343"/>
      <c r="AV54"/>
      <c r="AW54"/>
    </row>
    <row r="55" spans="1:49" s="6" customFormat="1">
      <c r="A55" s="181" t="s">
        <v>2</v>
      </c>
      <c r="B55" s="9" t="s">
        <v>2</v>
      </c>
      <c r="C55" s="10" t="s">
        <v>2</v>
      </c>
      <c r="D55" s="7"/>
      <c r="E55" s="214" t="s">
        <v>2</v>
      </c>
      <c r="F55" s="215" t="s">
        <v>2</v>
      </c>
      <c r="G55" s="216" t="s">
        <v>18</v>
      </c>
      <c r="H55" s="216" t="s">
        <v>19</v>
      </c>
      <c r="I55" s="216" t="s">
        <v>20</v>
      </c>
      <c r="J55" s="216" t="s">
        <v>21</v>
      </c>
      <c r="K55" s="217" t="s">
        <v>22</v>
      </c>
      <c r="L55" s="216" t="s">
        <v>18</v>
      </c>
      <c r="M55" s="216" t="s">
        <v>19</v>
      </c>
      <c r="N55" s="216" t="s">
        <v>20</v>
      </c>
      <c r="O55" s="216" t="s">
        <v>21</v>
      </c>
      <c r="P55" s="217" t="s">
        <v>22</v>
      </c>
      <c r="Q55" s="216" t="s">
        <v>18</v>
      </c>
      <c r="R55" s="216" t="s">
        <v>19</v>
      </c>
      <c r="S55" s="216" t="s">
        <v>20</v>
      </c>
      <c r="T55" s="216" t="s">
        <v>21</v>
      </c>
      <c r="U55" s="217" t="s">
        <v>22</v>
      </c>
      <c r="V55" s="216" t="s">
        <v>18</v>
      </c>
      <c r="W55" s="216" t="s">
        <v>19</v>
      </c>
      <c r="X55" s="216" t="s">
        <v>20</v>
      </c>
      <c r="Y55" s="216" t="s">
        <v>21</v>
      </c>
      <c r="Z55" s="217" t="s">
        <v>22</v>
      </c>
      <c r="AA55" s="216" t="s">
        <v>18</v>
      </c>
      <c r="AB55" s="216" t="s">
        <v>19</v>
      </c>
      <c r="AC55" s="216" t="s">
        <v>20</v>
      </c>
      <c r="AD55" s="216" t="s">
        <v>21</v>
      </c>
      <c r="AE55" s="217" t="s">
        <v>22</v>
      </c>
      <c r="AF55" s="216" t="s">
        <v>18</v>
      </c>
      <c r="AG55" s="216" t="s">
        <v>19</v>
      </c>
      <c r="AH55" s="216" t="s">
        <v>20</v>
      </c>
      <c r="AI55" s="216" t="s">
        <v>21</v>
      </c>
      <c r="AJ55" s="217" t="s">
        <v>22</v>
      </c>
      <c r="AK55" s="5" t="s">
        <v>18</v>
      </c>
      <c r="AL55" s="5" t="s">
        <v>19</v>
      </c>
      <c r="AM55" s="5" t="s">
        <v>20</v>
      </c>
      <c r="AN55" s="5" t="s">
        <v>21</v>
      </c>
      <c r="AO55" s="218" t="s">
        <v>22</v>
      </c>
      <c r="AP55" s="219" t="s">
        <v>2</v>
      </c>
      <c r="AQ55" s="11" t="s">
        <v>2</v>
      </c>
      <c r="AR55" s="219" t="s">
        <v>2</v>
      </c>
      <c r="AS55" s="12" t="s">
        <v>2</v>
      </c>
      <c r="AT55" s="219" t="s">
        <v>2</v>
      </c>
      <c r="AU55" s="12" t="s">
        <v>2</v>
      </c>
      <c r="AV55"/>
      <c r="AW55"/>
    </row>
    <row r="56" spans="1:49">
      <c r="A56" s="53" t="s">
        <v>2</v>
      </c>
      <c r="B56" s="306" t="s">
        <v>155</v>
      </c>
      <c r="C56" s="307"/>
      <c r="D56" s="72"/>
      <c r="E56" s="223">
        <f>SUM(E57:E58)</f>
        <v>60</v>
      </c>
      <c r="F56" s="52">
        <f>SUM(F57:F58)</f>
        <v>22</v>
      </c>
      <c r="G56" s="53">
        <f>SUM(G57:G58)</f>
        <v>0</v>
      </c>
      <c r="H56" s="51">
        <f>SUM(H57:H58)</f>
        <v>0</v>
      </c>
      <c r="I56" s="52">
        <f>SUM(I57:I58)</f>
        <v>0</v>
      </c>
      <c r="J56" s="52"/>
      <c r="K56" s="52">
        <f>SUM(K57:K58)</f>
        <v>0</v>
      </c>
      <c r="L56" s="53">
        <f>SUM(L57:L58)</f>
        <v>0</v>
      </c>
      <c r="M56" s="51">
        <f>SUM(M57:M58)</f>
        <v>0</v>
      </c>
      <c r="N56" s="52">
        <f>SUM(N57:N58)</f>
        <v>0</v>
      </c>
      <c r="O56" s="52"/>
      <c r="P56" s="52">
        <f>SUM(P57:P58)</f>
        <v>0</v>
      </c>
      <c r="Q56" s="53">
        <f>SUM(Q57:Q58)</f>
        <v>0</v>
      </c>
      <c r="R56" s="51">
        <f>SUM(R57:R58)</f>
        <v>0</v>
      </c>
      <c r="S56" s="52">
        <f>SUM(S57:S58)</f>
        <v>0</v>
      </c>
      <c r="T56" s="52"/>
      <c r="U56" s="52">
        <f>SUM(U57:U58)</f>
        <v>0</v>
      </c>
      <c r="V56" s="53">
        <f>SUM(V57:V58)</f>
        <v>0</v>
      </c>
      <c r="W56" s="51">
        <f>SUM(W57:W58)</f>
        <v>0</v>
      </c>
      <c r="X56" s="52">
        <f>SUM(X57:X58)</f>
        <v>0</v>
      </c>
      <c r="Y56" s="52"/>
      <c r="Z56" s="52">
        <f>SUM(Z57:Z58)</f>
        <v>0</v>
      </c>
      <c r="AA56" s="53">
        <f>SUM(AA57:AA58)</f>
        <v>10</v>
      </c>
      <c r="AB56" s="51">
        <f>SUM(AB57:AB58)</f>
        <v>0</v>
      </c>
      <c r="AC56" s="52">
        <f>SUM(AC57:AC58)</f>
        <v>10</v>
      </c>
      <c r="AD56" s="52"/>
      <c r="AE56" s="52">
        <f>SUM(AE57:AE58)</f>
        <v>4</v>
      </c>
      <c r="AF56" s="53">
        <f>SUM(AF57:AF58)</f>
        <v>0</v>
      </c>
      <c r="AG56" s="51">
        <f>SUM(AG57:AG58)</f>
        <v>0</v>
      </c>
      <c r="AH56" s="52">
        <f>SUM(AH57:AH58)</f>
        <v>20</v>
      </c>
      <c r="AI56" s="52"/>
      <c r="AJ56" s="52">
        <f>SUM(AJ57:AJ58)</f>
        <v>10</v>
      </c>
      <c r="AK56" s="53">
        <f>SUM(AK57:AK58)</f>
        <v>10</v>
      </c>
      <c r="AL56" s="51">
        <f>SUM(AL57:AL58)</f>
        <v>0</v>
      </c>
      <c r="AM56" s="52">
        <f>SUM(AM57:AM58)</f>
        <v>10</v>
      </c>
      <c r="AN56" s="52"/>
      <c r="AO56" s="239">
        <f>SUM(AO57:AO58)</f>
        <v>8</v>
      </c>
      <c r="AP56" s="50" t="s">
        <v>2</v>
      </c>
      <c r="AQ56" s="16" t="s">
        <v>2</v>
      </c>
      <c r="AR56" s="50" t="s">
        <v>2</v>
      </c>
      <c r="AS56" s="16" t="s">
        <v>2</v>
      </c>
      <c r="AT56" s="50" t="s">
        <v>2</v>
      </c>
      <c r="AU56" s="16" t="s">
        <v>2</v>
      </c>
      <c r="AV56"/>
      <c r="AW56"/>
    </row>
    <row r="57" spans="1:49">
      <c r="A57" s="183" t="s">
        <v>156</v>
      </c>
      <c r="B57" s="180" t="s">
        <v>157</v>
      </c>
      <c r="C57" s="73"/>
      <c r="D57" s="20"/>
      <c r="E57" s="48">
        <f>SUM(G57:I57,L57:N57,Q57:S57,V57:X57,AA57:AC57,AF57:AH57,AK57:AM57)</f>
        <v>60</v>
      </c>
      <c r="F57" s="39">
        <f>SUM(K57,P57,U57,Z57,AE57,AJ57,AO57)</f>
        <v>12</v>
      </c>
      <c r="G57" s="30" t="s">
        <v>2</v>
      </c>
      <c r="H57" s="30" t="s">
        <v>2</v>
      </c>
      <c r="I57" s="30" t="s">
        <v>2</v>
      </c>
      <c r="J57" s="30" t="s">
        <v>2</v>
      </c>
      <c r="K57" s="34" t="s">
        <v>2</v>
      </c>
      <c r="L57" s="30" t="s">
        <v>2</v>
      </c>
      <c r="M57" s="30" t="s">
        <v>2</v>
      </c>
      <c r="N57" s="30" t="s">
        <v>2</v>
      </c>
      <c r="O57" s="30" t="s">
        <v>2</v>
      </c>
      <c r="P57" s="34" t="s">
        <v>2</v>
      </c>
      <c r="Q57" s="30" t="s">
        <v>2</v>
      </c>
      <c r="R57" s="30" t="s">
        <v>2</v>
      </c>
      <c r="S57" s="30" t="s">
        <v>2</v>
      </c>
      <c r="T57" s="30" t="s">
        <v>2</v>
      </c>
      <c r="U57" s="34" t="s">
        <v>2</v>
      </c>
      <c r="V57" s="30"/>
      <c r="W57" s="30"/>
      <c r="X57" s="30"/>
      <c r="Y57" s="30"/>
      <c r="Z57" s="34"/>
      <c r="AA57" s="30">
        <v>10</v>
      </c>
      <c r="AB57" s="30">
        <v>0</v>
      </c>
      <c r="AC57" s="30">
        <v>10</v>
      </c>
      <c r="AD57" s="30" t="s">
        <v>2</v>
      </c>
      <c r="AE57" s="39">
        <v>4</v>
      </c>
      <c r="AF57" s="30">
        <v>0</v>
      </c>
      <c r="AG57" s="30">
        <v>0</v>
      </c>
      <c r="AH57" s="30">
        <v>20</v>
      </c>
      <c r="AI57" s="30" t="s">
        <v>2</v>
      </c>
      <c r="AJ57" s="39">
        <v>4</v>
      </c>
      <c r="AK57" s="30">
        <v>10</v>
      </c>
      <c r="AL57" s="30">
        <v>0</v>
      </c>
      <c r="AM57" s="30">
        <v>10</v>
      </c>
      <c r="AN57" s="30" t="s">
        <v>2</v>
      </c>
      <c r="AO57" s="39">
        <v>4</v>
      </c>
      <c r="AP57" s="30" t="s">
        <v>2</v>
      </c>
      <c r="AQ57" s="29" t="s">
        <v>2</v>
      </c>
      <c r="AR57" s="30" t="s">
        <v>2</v>
      </c>
      <c r="AS57" s="60" t="s">
        <v>2</v>
      </c>
      <c r="AT57" s="30" t="s">
        <v>2</v>
      </c>
      <c r="AU57" s="60" t="s">
        <v>2</v>
      </c>
      <c r="AV57"/>
      <c r="AW57"/>
    </row>
    <row r="58" spans="1:49" ht="15.4" thickBot="1">
      <c r="A58" s="185" t="s">
        <v>158</v>
      </c>
      <c r="B58" s="74" t="s">
        <v>159</v>
      </c>
      <c r="C58" s="73"/>
      <c r="D58" s="75"/>
      <c r="E58" s="48">
        <f>SUM(G58:I58,L58:N58,Q58:S58,V58:X58,AA58:AC58,AF58:AH58,AK58:AM58)</f>
        <v>0</v>
      </c>
      <c r="F58" s="39">
        <f>SUM(K58,P58,U58,Z58,AE58,AJ58,AO58)</f>
        <v>10</v>
      </c>
      <c r="G58" s="214" t="s">
        <v>2</v>
      </c>
      <c r="H58" s="240" t="s">
        <v>2</v>
      </c>
      <c r="I58" s="240" t="s">
        <v>2</v>
      </c>
      <c r="J58" s="240" t="s">
        <v>2</v>
      </c>
      <c r="K58" s="215" t="s">
        <v>2</v>
      </c>
      <c r="L58" s="240" t="s">
        <v>2</v>
      </c>
      <c r="M58" s="240" t="s">
        <v>2</v>
      </c>
      <c r="N58" s="240" t="s">
        <v>2</v>
      </c>
      <c r="O58" s="240" t="s">
        <v>2</v>
      </c>
      <c r="P58" s="215" t="s">
        <v>2</v>
      </c>
      <c r="Q58" s="240" t="s">
        <v>2</v>
      </c>
      <c r="R58" s="240" t="s">
        <v>2</v>
      </c>
      <c r="S58" s="240" t="s">
        <v>2</v>
      </c>
      <c r="T58" s="240" t="s">
        <v>2</v>
      </c>
      <c r="U58" s="215" t="s">
        <v>2</v>
      </c>
      <c r="V58" s="30" t="s">
        <v>2</v>
      </c>
      <c r="W58" s="30" t="s">
        <v>2</v>
      </c>
      <c r="X58" s="30" t="s">
        <v>2</v>
      </c>
      <c r="Y58" s="30" t="s">
        <v>2</v>
      </c>
      <c r="Z58" s="34" t="s">
        <v>2</v>
      </c>
      <c r="AA58" s="30" t="s">
        <v>2</v>
      </c>
      <c r="AB58" s="30" t="s">
        <v>2</v>
      </c>
      <c r="AC58" s="30" t="s">
        <v>2</v>
      </c>
      <c r="AD58" s="30" t="s">
        <v>2</v>
      </c>
      <c r="AE58" s="39" t="s">
        <v>2</v>
      </c>
      <c r="AF58" s="30"/>
      <c r="AG58" s="30" t="s">
        <v>2</v>
      </c>
      <c r="AH58" s="30" t="s">
        <v>2</v>
      </c>
      <c r="AI58" s="30" t="s">
        <v>2</v>
      </c>
      <c r="AJ58" s="39">
        <v>6</v>
      </c>
      <c r="AK58" s="30"/>
      <c r="AL58" s="30" t="s">
        <v>2</v>
      </c>
      <c r="AM58" s="30" t="s">
        <v>2</v>
      </c>
      <c r="AN58" s="30" t="s">
        <v>2</v>
      </c>
      <c r="AO58" s="39">
        <v>4</v>
      </c>
      <c r="AP58" s="241" t="s">
        <v>2</v>
      </c>
      <c r="AQ58" s="41" t="s">
        <v>2</v>
      </c>
      <c r="AR58" s="241" t="s">
        <v>2</v>
      </c>
      <c r="AS58" s="76" t="s">
        <v>2</v>
      </c>
      <c r="AT58" s="241" t="s">
        <v>2</v>
      </c>
      <c r="AU58" s="76" t="s">
        <v>2</v>
      </c>
      <c r="AV58"/>
      <c r="AW58"/>
    </row>
    <row r="59" spans="1:49" s="80" customFormat="1" ht="13.9" thickTop="1" thickBot="1">
      <c r="A59" s="186" t="s">
        <v>2</v>
      </c>
      <c r="B59" s="77" t="s">
        <v>2</v>
      </c>
      <c r="C59" s="78" t="s">
        <v>160</v>
      </c>
      <c r="D59" s="79"/>
      <c r="E59" s="53">
        <f>E9+E22+E27+E56</f>
        <v>754</v>
      </c>
      <c r="F59" s="52">
        <f>F9+F22+F27+F56</f>
        <v>210</v>
      </c>
      <c r="G59" s="53">
        <f>G9+G22+G27+G56</f>
        <v>55</v>
      </c>
      <c r="H59" s="51">
        <f>SUM(H9+H22+H27+H56)</f>
        <v>41</v>
      </c>
      <c r="I59" s="52">
        <f>SUM(I9+I22+I27+I56)</f>
        <v>20</v>
      </c>
      <c r="J59" s="52"/>
      <c r="K59" s="52">
        <f>SUM(K9+K22+K27+K56)</f>
        <v>34</v>
      </c>
      <c r="L59" s="50">
        <f>L9+L22+L27+L56</f>
        <v>45</v>
      </c>
      <c r="M59" s="51">
        <f>SUM(M9+M22+M27+M56)</f>
        <v>36</v>
      </c>
      <c r="N59" s="52">
        <f>SUM(N9+N22+N27+N56)</f>
        <v>25</v>
      </c>
      <c r="O59" s="52"/>
      <c r="P59" s="52">
        <f>SUM(P9+P22+P27+P56)</f>
        <v>25</v>
      </c>
      <c r="Q59" s="50">
        <f>Q9+Q22+Q27+Q56</f>
        <v>65</v>
      </c>
      <c r="R59" s="51">
        <f>SUM(R9+R22+R27+R56)</f>
        <v>26</v>
      </c>
      <c r="S59" s="52">
        <f>SUM(S9+S22+S27+S56)</f>
        <v>50</v>
      </c>
      <c r="T59" s="52"/>
      <c r="U59" s="52">
        <f>SUM(U9+U22+U27+U56)</f>
        <v>31</v>
      </c>
      <c r="V59" s="50">
        <f>V9+V22+V27+V56</f>
        <v>60</v>
      </c>
      <c r="W59" s="51">
        <f>SUM(W9+W22+W27+W56)</f>
        <v>41</v>
      </c>
      <c r="X59" s="52">
        <f>SUM(X9+X22+X27+X56)</f>
        <v>35</v>
      </c>
      <c r="Y59" s="52"/>
      <c r="Z59" s="52">
        <f>SUM(Z9+Z22+Z27+Z56)</f>
        <v>33</v>
      </c>
      <c r="AA59" s="50">
        <f>AA9+AA22+AA27+AA56</f>
        <v>60</v>
      </c>
      <c r="AB59" s="51">
        <f>SUM(AB9+AB22+AB27+AB56)</f>
        <v>0</v>
      </c>
      <c r="AC59" s="52">
        <f>SUM(AC9+AC22+AC27+AC56)</f>
        <v>65</v>
      </c>
      <c r="AD59" s="52"/>
      <c r="AE59" s="52">
        <f>SUM(AE9+AE22+AE27+AE56)</f>
        <v>31</v>
      </c>
      <c r="AF59" s="50">
        <f>AF9+AF22+AF27+AF56</f>
        <v>30</v>
      </c>
      <c r="AG59" s="51">
        <f>SUM(AG9+AG22+AG27+AG56)</f>
        <v>0</v>
      </c>
      <c r="AH59" s="52">
        <f>SUM(AH9+AH22+AH27+AH56)</f>
        <v>60</v>
      </c>
      <c r="AI59" s="52"/>
      <c r="AJ59" s="52">
        <f>SUM(AJ9+AJ22+AJ27+AJ56)</f>
        <v>28</v>
      </c>
      <c r="AK59" s="50">
        <f>AK9+AK22+AK27+AK56</f>
        <v>20</v>
      </c>
      <c r="AL59" s="51">
        <f>SUM(AL9+AL22+AL27+AL56)</f>
        <v>0</v>
      </c>
      <c r="AM59" s="52">
        <f>SUM(AM9+AM22+AM27+AM56)</f>
        <v>20</v>
      </c>
      <c r="AN59" s="52"/>
      <c r="AO59" s="52">
        <f>SUM(AO9+AO22+AO27+AO56)</f>
        <v>28</v>
      </c>
      <c r="AP59" s="50" t="s">
        <v>2</v>
      </c>
      <c r="AQ59" s="16" t="s">
        <v>2</v>
      </c>
      <c r="AR59" s="50" t="s">
        <v>2</v>
      </c>
      <c r="AS59" s="16" t="s">
        <v>2</v>
      </c>
      <c r="AT59" s="50" t="s">
        <v>2</v>
      </c>
      <c r="AU59" s="16" t="s">
        <v>2</v>
      </c>
      <c r="AV59"/>
      <c r="AW59"/>
    </row>
    <row r="60" spans="1:49" ht="13.5" thickTop="1">
      <c r="A60" s="187" t="s">
        <v>2</v>
      </c>
      <c r="B60" s="29" t="s">
        <v>2</v>
      </c>
      <c r="C60" s="81" t="s">
        <v>161</v>
      </c>
      <c r="D60" s="20"/>
      <c r="E60" s="48" t="s">
        <v>2</v>
      </c>
      <c r="F60" s="39" t="s">
        <v>2</v>
      </c>
      <c r="G60" s="30">
        <f>SUM(G59,H59,I59)</f>
        <v>116</v>
      </c>
      <c r="H60" s="30" t="s">
        <v>2</v>
      </c>
      <c r="I60" s="30" t="s">
        <v>2</v>
      </c>
      <c r="J60" s="30" t="s">
        <v>2</v>
      </c>
      <c r="K60" s="39" t="s">
        <v>2</v>
      </c>
      <c r="L60" s="30">
        <f>SUM(L59,M59,N59)</f>
        <v>106</v>
      </c>
      <c r="M60" s="30" t="s">
        <v>2</v>
      </c>
      <c r="N60" s="30" t="s">
        <v>2</v>
      </c>
      <c r="O60" s="30" t="s">
        <v>2</v>
      </c>
      <c r="P60" s="39" t="s">
        <v>2</v>
      </c>
      <c r="Q60" s="30">
        <f>SUM(Q59,R59,S59)</f>
        <v>141</v>
      </c>
      <c r="R60" s="30" t="s">
        <v>2</v>
      </c>
      <c r="S60" s="30" t="s">
        <v>2</v>
      </c>
      <c r="T60" s="30" t="s">
        <v>2</v>
      </c>
      <c r="U60" s="39" t="s">
        <v>2</v>
      </c>
      <c r="V60" s="242">
        <f>SUM(V59,W59,X59)</f>
        <v>136</v>
      </c>
      <c r="W60" s="242" t="s">
        <v>2</v>
      </c>
      <c r="X60" s="242" t="s">
        <v>2</v>
      </c>
      <c r="Y60" s="242" t="s">
        <v>2</v>
      </c>
      <c r="Z60" s="243" t="s">
        <v>2</v>
      </c>
      <c r="AA60" s="242">
        <f>SUM(AA59,AB59,AC59)</f>
        <v>125</v>
      </c>
      <c r="AB60" s="242" t="s">
        <v>2</v>
      </c>
      <c r="AC60" s="242" t="s">
        <v>2</v>
      </c>
      <c r="AD60" s="242" t="s">
        <v>2</v>
      </c>
      <c r="AE60" s="243" t="s">
        <v>2</v>
      </c>
      <c r="AF60" s="242">
        <f>SUM(AF59,AG59,AH59)</f>
        <v>90</v>
      </c>
      <c r="AG60" s="242" t="s">
        <v>2</v>
      </c>
      <c r="AH60" s="242" t="s">
        <v>2</v>
      </c>
      <c r="AI60" s="242" t="s">
        <v>2</v>
      </c>
      <c r="AJ60" s="243" t="s">
        <v>2</v>
      </c>
      <c r="AK60" s="242">
        <f>SUM(AK59,AL59,AM59)</f>
        <v>40</v>
      </c>
      <c r="AL60" s="242" t="s">
        <v>2</v>
      </c>
      <c r="AM60" s="242" t="s">
        <v>2</v>
      </c>
      <c r="AN60" s="242" t="s">
        <v>2</v>
      </c>
      <c r="AO60" s="243" t="s">
        <v>2</v>
      </c>
      <c r="AP60" s="242" t="s">
        <v>2</v>
      </c>
      <c r="AQ60" s="83" t="s">
        <v>2</v>
      </c>
      <c r="AR60" s="242" t="s">
        <v>2</v>
      </c>
      <c r="AS60" s="82" t="s">
        <v>2</v>
      </c>
      <c r="AT60" s="242" t="s">
        <v>2</v>
      </c>
      <c r="AU60" s="82" t="s">
        <v>2</v>
      </c>
      <c r="AV60"/>
      <c r="AW60"/>
    </row>
    <row r="61" spans="1:49">
      <c r="A61" s="188" t="s">
        <v>2</v>
      </c>
      <c r="B61" s="29" t="s">
        <v>2</v>
      </c>
      <c r="C61" s="84" t="s">
        <v>162</v>
      </c>
      <c r="D61" s="20"/>
      <c r="E61" s="48" t="s">
        <v>2</v>
      </c>
      <c r="F61" s="39" t="s">
        <v>2</v>
      </c>
      <c r="G61" s="30" t="s">
        <v>2</v>
      </c>
      <c r="H61" s="30" t="s">
        <v>2</v>
      </c>
      <c r="I61" s="30" t="s">
        <v>2</v>
      </c>
      <c r="J61" s="85">
        <f>COUNTIF(J10:J26,"v")+COUNTIF(J28:J58,"v")</f>
        <v>3</v>
      </c>
      <c r="K61" s="39" t="s">
        <v>2</v>
      </c>
      <c r="L61" s="35" t="s">
        <v>2</v>
      </c>
      <c r="M61" s="30" t="s">
        <v>2</v>
      </c>
      <c r="N61" s="30" t="s">
        <v>2</v>
      </c>
      <c r="O61" s="85">
        <f>COUNTIF(O10:O26,"v")+COUNTIF(O28:O58,"v")</f>
        <v>3</v>
      </c>
      <c r="P61" s="39" t="s">
        <v>2</v>
      </c>
      <c r="Q61" s="35" t="s">
        <v>2</v>
      </c>
      <c r="R61" s="30" t="s">
        <v>2</v>
      </c>
      <c r="S61" s="30" t="s">
        <v>2</v>
      </c>
      <c r="T61" s="85">
        <f>COUNTIF(T10:T26,"v")+COUNTIF(T28:T58,"v")</f>
        <v>3</v>
      </c>
      <c r="U61" s="39" t="s">
        <v>2</v>
      </c>
      <c r="V61" s="35" t="s">
        <v>2</v>
      </c>
      <c r="W61" s="30" t="s">
        <v>2</v>
      </c>
      <c r="X61" s="30" t="s">
        <v>2</v>
      </c>
      <c r="Y61" s="85">
        <f>COUNTIF(Y10:Y26,"v")+COUNTIF(Y28:Y58,"v")</f>
        <v>4</v>
      </c>
      <c r="Z61" s="39" t="s">
        <v>2</v>
      </c>
      <c r="AA61" s="35" t="s">
        <v>2</v>
      </c>
      <c r="AB61" s="30" t="s">
        <v>2</v>
      </c>
      <c r="AC61" s="30" t="s">
        <v>2</v>
      </c>
      <c r="AD61" s="85">
        <f>COUNTIF(AD10:AD26,"v")+COUNTIF(AD28:AD58,"v")</f>
        <v>2</v>
      </c>
      <c r="AE61" s="39" t="s">
        <v>2</v>
      </c>
      <c r="AF61" s="35" t="s">
        <v>2</v>
      </c>
      <c r="AG61" s="30" t="s">
        <v>2</v>
      </c>
      <c r="AH61" s="30" t="s">
        <v>2</v>
      </c>
      <c r="AI61" s="85">
        <f>COUNTIF(AI10:AI26,"v")+COUNTIF(AI28:AI58,"v")</f>
        <v>1</v>
      </c>
      <c r="AJ61" s="39" t="s">
        <v>2</v>
      </c>
      <c r="AK61" s="35" t="s">
        <v>2</v>
      </c>
      <c r="AL61" s="30" t="s">
        <v>2</v>
      </c>
      <c r="AM61" s="30" t="s">
        <v>2</v>
      </c>
      <c r="AN61" s="85">
        <f>COUNTIF(AN10:AN26,"v")+COUNTIF(AN28:AN58,"v")</f>
        <v>0</v>
      </c>
      <c r="AO61" s="34" t="s">
        <v>2</v>
      </c>
      <c r="AP61" s="30" t="s">
        <v>2</v>
      </c>
      <c r="AQ61" s="29" t="s">
        <v>2</v>
      </c>
      <c r="AR61" s="30" t="s">
        <v>2</v>
      </c>
      <c r="AS61" s="60" t="s">
        <v>2</v>
      </c>
      <c r="AT61" s="30" t="s">
        <v>2</v>
      </c>
      <c r="AU61" s="60" t="s">
        <v>2</v>
      </c>
      <c r="AV61"/>
      <c r="AW61"/>
    </row>
    <row r="62" spans="1:49">
      <c r="A62" s="183" t="s">
        <v>2</v>
      </c>
      <c r="B62" s="29" t="s">
        <v>2</v>
      </c>
      <c r="C62" s="86" t="s">
        <v>163</v>
      </c>
      <c r="D62" s="20"/>
      <c r="E62" s="48" t="s">
        <v>2</v>
      </c>
      <c r="F62" s="39" t="s">
        <v>2</v>
      </c>
      <c r="G62" s="30" t="s">
        <v>2</v>
      </c>
      <c r="H62" s="30" t="s">
        <v>2</v>
      </c>
      <c r="I62" s="30" t="s">
        <v>2</v>
      </c>
      <c r="J62" s="85">
        <f>COUNTIF(J10:J26,"é")+COUNTIF(J28:J58,"é")</f>
        <v>3</v>
      </c>
      <c r="K62" s="39" t="s">
        <v>2</v>
      </c>
      <c r="L62" s="35" t="s">
        <v>2</v>
      </c>
      <c r="M62" s="30" t="s">
        <v>2</v>
      </c>
      <c r="N62" s="30" t="s">
        <v>2</v>
      </c>
      <c r="O62" s="85">
        <f>COUNTIF(O10:O26,"é")+COUNTIF(O28:O58,"é")</f>
        <v>2</v>
      </c>
      <c r="P62" s="39" t="s">
        <v>2</v>
      </c>
      <c r="Q62" s="35" t="s">
        <v>2</v>
      </c>
      <c r="R62" s="30" t="s">
        <v>2</v>
      </c>
      <c r="S62" s="30" t="s">
        <v>2</v>
      </c>
      <c r="T62" s="85">
        <f>COUNTIF(T10:T26,"é")+COUNTIF(T28:T58,"é")</f>
        <v>4</v>
      </c>
      <c r="U62" s="39" t="s">
        <v>2</v>
      </c>
      <c r="V62" s="35" t="s">
        <v>2</v>
      </c>
      <c r="W62" s="30" t="s">
        <v>2</v>
      </c>
      <c r="X62" s="30" t="s">
        <v>2</v>
      </c>
      <c r="Y62" s="85">
        <f>COUNTIF(Y10:Y26,"é")+COUNTIF(Y28:Y58,"é")</f>
        <v>3</v>
      </c>
      <c r="Z62" s="39" t="s">
        <v>2</v>
      </c>
      <c r="AA62" s="35" t="s">
        <v>2</v>
      </c>
      <c r="AB62" s="30" t="s">
        <v>2</v>
      </c>
      <c r="AC62" s="30" t="s">
        <v>2</v>
      </c>
      <c r="AD62" s="85">
        <f>COUNTIF(AD10:AD26,"é")+COUNTIF(AD28:AD58,"é")</f>
        <v>2</v>
      </c>
      <c r="AE62" s="39" t="s">
        <v>2</v>
      </c>
      <c r="AF62" s="35" t="s">
        <v>2</v>
      </c>
      <c r="AG62" s="30" t="s">
        <v>2</v>
      </c>
      <c r="AH62" s="30" t="s">
        <v>2</v>
      </c>
      <c r="AI62" s="85">
        <f>COUNTIF(AI10:AI26,"é")+COUNTIF(AI28:AI58,"é")</f>
        <v>1</v>
      </c>
      <c r="AJ62" s="39" t="s">
        <v>2</v>
      </c>
      <c r="AK62" s="35" t="s">
        <v>2</v>
      </c>
      <c r="AL62" s="30" t="s">
        <v>2</v>
      </c>
      <c r="AM62" s="30" t="s">
        <v>2</v>
      </c>
      <c r="AN62" s="85">
        <f>COUNTIF(AN10:AN26,"é")+COUNTIF(AN28:AN58,"é")</f>
        <v>1</v>
      </c>
      <c r="AO62" s="34" t="s">
        <v>2</v>
      </c>
      <c r="AP62" s="30" t="s">
        <v>2</v>
      </c>
      <c r="AQ62" s="29" t="s">
        <v>2</v>
      </c>
      <c r="AR62" s="30" t="s">
        <v>2</v>
      </c>
      <c r="AS62" s="60" t="s">
        <v>2</v>
      </c>
      <c r="AT62" s="30" t="s">
        <v>2</v>
      </c>
      <c r="AU62" s="60" t="s">
        <v>2</v>
      </c>
      <c r="AV62"/>
      <c r="AW62"/>
    </row>
    <row r="63" spans="1:49" ht="12.75" customHeight="1">
      <c r="A63" s="190"/>
      <c r="B63" s="201" t="s">
        <v>164</v>
      </c>
      <c r="C63" s="191"/>
      <c r="D63" s="192"/>
      <c r="E63" s="193">
        <f t="shared" ref="E63:L63" si="12">SUM(E64:E66)</f>
        <v>25</v>
      </c>
      <c r="F63" s="194">
        <f t="shared" si="12"/>
        <v>8</v>
      </c>
      <c r="G63" s="194">
        <f t="shared" si="12"/>
        <v>0</v>
      </c>
      <c r="H63" s="194">
        <f t="shared" si="12"/>
        <v>5</v>
      </c>
      <c r="I63" s="195">
        <f t="shared" si="12"/>
        <v>0</v>
      </c>
      <c r="J63" s="196">
        <f t="shared" si="12"/>
        <v>0</v>
      </c>
      <c r="K63" s="194">
        <f t="shared" si="12"/>
        <v>0</v>
      </c>
      <c r="L63" s="194">
        <f t="shared" si="12"/>
        <v>0</v>
      </c>
      <c r="M63" s="194"/>
      <c r="N63" s="197">
        <f>SUM(N64:N66)</f>
        <v>0</v>
      </c>
      <c r="O63" s="190">
        <f>SUM(O64:O66)</f>
        <v>0</v>
      </c>
      <c r="P63" s="194">
        <f>SUM(P64:P66)</f>
        <v>0</v>
      </c>
      <c r="Q63" s="194">
        <f>SUM(Q64:Q66)</f>
        <v>0</v>
      </c>
      <c r="R63" s="194"/>
      <c r="S63" s="197">
        <f>SUM(S64:S66)</f>
        <v>0</v>
      </c>
      <c r="T63" s="190">
        <f>SUM(T64:T66)</f>
        <v>0</v>
      </c>
      <c r="U63" s="190">
        <f>SUM(U64:U66)</f>
        <v>0</v>
      </c>
      <c r="V63" s="194">
        <f>SUM(V64:V66)</f>
        <v>0</v>
      </c>
      <c r="W63" s="194"/>
      <c r="X63" s="194">
        <f>SUM(X64:X66)</f>
        <v>0</v>
      </c>
      <c r="Y63" s="190">
        <f>SUM(Y64:Y66)</f>
        <v>0</v>
      </c>
      <c r="Z63" s="194">
        <f>SUM(Z64:Z66)</f>
        <v>0</v>
      </c>
      <c r="AA63" s="194">
        <f>SUM(AA64:AA66)</f>
        <v>10</v>
      </c>
      <c r="AB63" s="194"/>
      <c r="AC63" s="197">
        <f>SUM(AC64:AC66)</f>
        <v>0</v>
      </c>
      <c r="AD63" s="190">
        <f>SUM(AD64:AD66)</f>
        <v>0</v>
      </c>
      <c r="AE63" s="194">
        <f>SUM(AE64:AE66)</f>
        <v>4</v>
      </c>
      <c r="AF63" s="194">
        <f>SUM(AF64:AF66)</f>
        <v>10</v>
      </c>
      <c r="AG63" s="194"/>
      <c r="AH63" s="197">
        <f>SUM(AH64:AH66)</f>
        <v>0</v>
      </c>
      <c r="AI63" s="190">
        <f>SUM(AI64:AI66)</f>
        <v>0</v>
      </c>
      <c r="AJ63" s="194">
        <f>SUM(AJ64:AJ66)</f>
        <v>4</v>
      </c>
      <c r="AK63" s="194">
        <f>SUM(AK64:AK66)</f>
        <v>0</v>
      </c>
      <c r="AL63" s="194"/>
      <c r="AM63" s="198">
        <f>SUM(AM64:AM66)</f>
        <v>0</v>
      </c>
      <c r="AN63" s="198"/>
      <c r="AO63" s="198">
        <f t="shared" ref="AO63" si="13">SUM(AO64:AO66)</f>
        <v>0</v>
      </c>
      <c r="AP63" s="199"/>
      <c r="AQ63" s="200"/>
      <c r="AR63" s="199"/>
      <c r="AT63" s="199"/>
    </row>
    <row r="64" spans="1:49">
      <c r="A64" s="183" t="s">
        <v>165</v>
      </c>
      <c r="B64" s="29" t="s">
        <v>166</v>
      </c>
      <c r="C64" s="19" t="s">
        <v>167</v>
      </c>
      <c r="D64" s="43" t="s">
        <v>168</v>
      </c>
      <c r="E64" s="48">
        <f t="shared" ref="E64:E66" si="14">SUM(G64:I64,L64:N64,Q64:S64,V64:X64,AA64:AC64,AF64:AH64,AK64:AM64)</f>
        <v>5</v>
      </c>
      <c r="F64" s="231">
        <f t="shared" ref="F64:F66" si="15">SUM(K64,P64,U64,Z64,AE64,AJ64,AO64)</f>
        <v>0</v>
      </c>
      <c r="G64" s="48">
        <v>0</v>
      </c>
      <c r="H64" s="30">
        <v>5</v>
      </c>
      <c r="I64" s="31">
        <v>0</v>
      </c>
      <c r="J64" s="32" t="s">
        <v>169</v>
      </c>
      <c r="K64" s="33">
        <v>0</v>
      </c>
      <c r="L64" s="30"/>
      <c r="M64" s="30"/>
      <c r="N64" s="30"/>
      <c r="O64" s="149"/>
      <c r="P64" s="39"/>
      <c r="Q64" s="30"/>
      <c r="R64" s="30"/>
      <c r="S64" s="30"/>
      <c r="T64" s="149"/>
      <c r="U64" s="39"/>
      <c r="V64" s="30"/>
      <c r="W64" s="30"/>
      <c r="X64" s="30"/>
      <c r="Y64" s="149"/>
      <c r="Z64" s="39"/>
      <c r="AA64" s="30"/>
      <c r="AB64" s="30"/>
      <c r="AC64" s="30"/>
      <c r="AD64" s="149"/>
      <c r="AE64" s="39"/>
      <c r="AF64" s="30"/>
      <c r="AG64" s="30"/>
      <c r="AH64" s="30"/>
      <c r="AI64" s="149"/>
      <c r="AJ64" s="39"/>
      <c r="AK64" s="30"/>
      <c r="AL64" s="30"/>
      <c r="AM64" s="30"/>
      <c r="AN64" s="149"/>
      <c r="AO64" s="34"/>
      <c r="AP64" s="30"/>
      <c r="AQ64" s="29"/>
      <c r="AR64" s="30"/>
      <c r="AS64" s="60"/>
      <c r="AT64" s="30"/>
      <c r="AU64" s="60"/>
      <c r="AV64"/>
      <c r="AW64"/>
    </row>
    <row r="65" spans="1:49" ht="15">
      <c r="A65" s="183" t="s">
        <v>170</v>
      </c>
      <c r="B65" s="29" t="s">
        <v>2</v>
      </c>
      <c r="C65" s="73" t="s">
        <v>171</v>
      </c>
      <c r="D65" s="20"/>
      <c r="E65" s="48">
        <f t="shared" si="14"/>
        <v>10</v>
      </c>
      <c r="F65" s="231">
        <f t="shared" si="15"/>
        <v>4</v>
      </c>
      <c r="G65" s="48" t="s">
        <v>2</v>
      </c>
      <c r="H65" s="30" t="s">
        <v>2</v>
      </c>
      <c r="I65" s="30" t="s">
        <v>2</v>
      </c>
      <c r="J65" s="30" t="s">
        <v>2</v>
      </c>
      <c r="K65" s="39" t="s">
        <v>2</v>
      </c>
      <c r="L65" s="30" t="s">
        <v>2</v>
      </c>
      <c r="M65" s="30" t="s">
        <v>2</v>
      </c>
      <c r="N65" s="30" t="s">
        <v>2</v>
      </c>
      <c r="O65" s="30" t="s">
        <v>2</v>
      </c>
      <c r="P65" s="39" t="s">
        <v>2</v>
      </c>
      <c r="Q65" s="30" t="s">
        <v>2</v>
      </c>
      <c r="R65" s="30" t="s">
        <v>2</v>
      </c>
      <c r="S65" s="30" t="s">
        <v>2</v>
      </c>
      <c r="T65" s="30" t="s">
        <v>2</v>
      </c>
      <c r="U65" s="39" t="s">
        <v>2</v>
      </c>
      <c r="V65" s="30" t="s">
        <v>2</v>
      </c>
      <c r="W65" s="30" t="s">
        <v>2</v>
      </c>
      <c r="X65" s="30" t="s">
        <v>2</v>
      </c>
      <c r="Y65" s="30" t="s">
        <v>2</v>
      </c>
      <c r="Z65" s="39" t="s">
        <v>2</v>
      </c>
      <c r="AA65" s="30">
        <v>10</v>
      </c>
      <c r="AB65" s="30">
        <v>0</v>
      </c>
      <c r="AC65" s="30">
        <v>0</v>
      </c>
      <c r="AD65" s="30" t="s">
        <v>31</v>
      </c>
      <c r="AE65" s="39">
        <v>4</v>
      </c>
      <c r="AF65" s="30" t="s">
        <v>2</v>
      </c>
      <c r="AG65" s="30" t="s">
        <v>2</v>
      </c>
      <c r="AH65" s="30" t="s">
        <v>2</v>
      </c>
      <c r="AI65" s="30" t="s">
        <v>2</v>
      </c>
      <c r="AJ65" s="39" t="s">
        <v>2</v>
      </c>
      <c r="AK65" s="30" t="s">
        <v>2</v>
      </c>
      <c r="AL65" s="30" t="s">
        <v>2</v>
      </c>
      <c r="AM65" s="30" t="s">
        <v>2</v>
      </c>
      <c r="AN65" s="30" t="s">
        <v>2</v>
      </c>
      <c r="AO65" s="39" t="s">
        <v>2</v>
      </c>
      <c r="AP65" s="30" t="s">
        <v>2</v>
      </c>
      <c r="AQ65" s="29" t="s">
        <v>2</v>
      </c>
      <c r="AR65" s="30" t="s">
        <v>2</v>
      </c>
      <c r="AS65" s="60" t="s">
        <v>2</v>
      </c>
      <c r="AT65" s="30" t="s">
        <v>2</v>
      </c>
      <c r="AU65" s="60" t="s">
        <v>2</v>
      </c>
      <c r="AV65"/>
      <c r="AW65"/>
    </row>
    <row r="66" spans="1:49" ht="15.4" thickBot="1">
      <c r="A66" s="189" t="s">
        <v>172</v>
      </c>
      <c r="B66" s="68" t="s">
        <v>2</v>
      </c>
      <c r="C66" s="87" t="s">
        <v>173</v>
      </c>
      <c r="D66" s="88"/>
      <c r="E66" s="244">
        <f t="shared" si="14"/>
        <v>10</v>
      </c>
      <c r="F66" s="209">
        <f t="shared" si="15"/>
        <v>4</v>
      </c>
      <c r="G66" s="236" t="s">
        <v>2</v>
      </c>
      <c r="H66" s="236" t="s">
        <v>2</v>
      </c>
      <c r="I66" s="236" t="s">
        <v>2</v>
      </c>
      <c r="J66" s="236" t="s">
        <v>2</v>
      </c>
      <c r="K66" s="209" t="s">
        <v>2</v>
      </c>
      <c r="L66" s="236" t="s">
        <v>2</v>
      </c>
      <c r="M66" s="236" t="s">
        <v>2</v>
      </c>
      <c r="N66" s="236" t="s">
        <v>2</v>
      </c>
      <c r="O66" s="236" t="s">
        <v>2</v>
      </c>
      <c r="P66" s="209" t="s">
        <v>2</v>
      </c>
      <c r="Q66" s="236" t="s">
        <v>2</v>
      </c>
      <c r="R66" s="236" t="s">
        <v>2</v>
      </c>
      <c r="S66" s="236" t="s">
        <v>2</v>
      </c>
      <c r="T66" s="236" t="s">
        <v>2</v>
      </c>
      <c r="U66" s="209" t="s">
        <v>2</v>
      </c>
      <c r="V66" s="236" t="s">
        <v>2</v>
      </c>
      <c r="W66" s="236" t="s">
        <v>2</v>
      </c>
      <c r="X66" s="236" t="s">
        <v>2</v>
      </c>
      <c r="Y66" s="236" t="s">
        <v>2</v>
      </c>
      <c r="Z66" s="209" t="s">
        <v>2</v>
      </c>
      <c r="AA66" s="236" t="s">
        <v>2</v>
      </c>
      <c r="AB66" s="236" t="s">
        <v>2</v>
      </c>
      <c r="AC66" s="236" t="s">
        <v>2</v>
      </c>
      <c r="AD66" s="236" t="s">
        <v>2</v>
      </c>
      <c r="AE66" s="209" t="s">
        <v>2</v>
      </c>
      <c r="AF66" s="236">
        <v>10</v>
      </c>
      <c r="AG66" s="236">
        <v>0</v>
      </c>
      <c r="AH66" s="236">
        <v>0</v>
      </c>
      <c r="AI66" s="236" t="s">
        <v>31</v>
      </c>
      <c r="AJ66" s="209">
        <v>4</v>
      </c>
      <c r="AK66" s="236" t="s">
        <v>2</v>
      </c>
      <c r="AL66" s="236" t="s">
        <v>2</v>
      </c>
      <c r="AM66" s="236" t="s">
        <v>2</v>
      </c>
      <c r="AN66" s="236" t="s">
        <v>2</v>
      </c>
      <c r="AO66" s="209" t="s">
        <v>2</v>
      </c>
      <c r="AP66" s="236" t="s">
        <v>2</v>
      </c>
      <c r="AQ66" s="68" t="s">
        <v>2</v>
      </c>
      <c r="AR66" s="236" t="s">
        <v>2</v>
      </c>
      <c r="AS66" s="71" t="s">
        <v>2</v>
      </c>
      <c r="AT66" s="236" t="s">
        <v>2</v>
      </c>
      <c r="AU66" s="71" t="s">
        <v>2</v>
      </c>
      <c r="AV66"/>
      <c r="AW66"/>
    </row>
    <row r="67" spans="1:49" ht="15">
      <c r="A67" s="265" t="s">
        <v>174</v>
      </c>
      <c r="B67" s="1"/>
      <c r="C67" s="1"/>
      <c r="D67" s="1"/>
      <c r="E67" s="5"/>
      <c r="F67" s="5"/>
      <c r="G67" s="5"/>
      <c r="H67" s="5"/>
      <c r="I67" s="5"/>
      <c r="J67" s="238"/>
      <c r="K67" s="5"/>
      <c r="L67" s="5"/>
      <c r="M67" s="5"/>
      <c r="N67" s="5"/>
      <c r="O67" s="238"/>
      <c r="P67" s="5"/>
      <c r="Q67" s="5"/>
      <c r="R67" s="5"/>
      <c r="S67" s="5"/>
      <c r="T67" s="238"/>
      <c r="U67" s="5"/>
      <c r="V67" s="5"/>
      <c r="W67" s="5"/>
      <c r="X67" s="5"/>
      <c r="Y67" s="238"/>
      <c r="Z67" s="5"/>
      <c r="AA67" s="5"/>
      <c r="AB67" s="5"/>
      <c r="AC67" s="5"/>
      <c r="AD67" s="238"/>
      <c r="AE67" s="5"/>
      <c r="AF67" s="5"/>
      <c r="AG67" s="5"/>
      <c r="AH67" s="5"/>
      <c r="AI67" s="238"/>
      <c r="AJ67" s="5"/>
      <c r="AK67" s="5"/>
      <c r="AL67" s="5"/>
      <c r="AM67" s="5"/>
      <c r="AN67" s="238"/>
      <c r="AO67" s="238"/>
      <c r="AP67" s="204"/>
      <c r="AQ67" s="2"/>
      <c r="AR67" s="204"/>
      <c r="AS67" s="2"/>
      <c r="AT67" s="204"/>
      <c r="AU67" s="2"/>
      <c r="AV67" s="2"/>
      <c r="AW67" s="2"/>
    </row>
    <row r="68" spans="1:49" ht="15">
      <c r="A68" s="347" t="s">
        <v>175</v>
      </c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  <c r="AN68" s="348"/>
      <c r="AO68" s="348"/>
      <c r="AP68" s="348"/>
      <c r="AQ68" s="348"/>
      <c r="AR68" s="348"/>
      <c r="AS68" s="348"/>
      <c r="AT68" s="348"/>
      <c r="AU68" s="348"/>
      <c r="AV68"/>
      <c r="AW68"/>
    </row>
    <row r="69" spans="1:49" s="80" customFormat="1" ht="15">
      <c r="A69" s="264" t="s">
        <v>176</v>
      </c>
      <c r="B69" s="1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1"/>
      <c r="AR69" s="5"/>
      <c r="AS69" s="1"/>
      <c r="AT69" s="5"/>
      <c r="AU69" s="1"/>
      <c r="AV69"/>
      <c r="AW69"/>
    </row>
    <row r="70" spans="1:49" ht="15">
      <c r="A70" s="264" t="s">
        <v>177</v>
      </c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1"/>
      <c r="AR70" s="5"/>
      <c r="AS70" s="1"/>
      <c r="AT70" s="5"/>
      <c r="AU70" s="1"/>
      <c r="AV70"/>
      <c r="AW70"/>
    </row>
    <row r="71" spans="1:49" ht="15">
      <c r="A71" s="264" t="s">
        <v>178</v>
      </c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1"/>
      <c r="AR71" s="5"/>
      <c r="AS71" s="1"/>
      <c r="AT71" s="5"/>
      <c r="AU71" s="1"/>
      <c r="AV71" s="1"/>
      <c r="AW71" s="2"/>
    </row>
    <row r="72" spans="1:49">
      <c r="A72" s="5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1"/>
      <c r="AR72" s="5"/>
      <c r="AS72" s="1"/>
      <c r="AT72" s="5"/>
      <c r="AU72" s="1"/>
      <c r="AV72"/>
      <c r="AW72"/>
    </row>
    <row r="73" spans="1:49">
      <c r="A73" s="5"/>
      <c r="B73" s="1" t="s">
        <v>179</v>
      </c>
      <c r="C73" s="1"/>
      <c r="D73" s="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5"/>
      <c r="P73" s="238"/>
      <c r="Q73" s="238"/>
      <c r="R73" s="238"/>
      <c r="S73" s="238"/>
      <c r="T73" s="5"/>
      <c r="U73" s="238"/>
      <c r="V73" s="238"/>
      <c r="W73" s="238"/>
      <c r="X73" s="238"/>
      <c r="Y73" s="5"/>
      <c r="Z73" s="238"/>
      <c r="AA73" s="238"/>
      <c r="AB73" s="238"/>
      <c r="AC73" s="238"/>
      <c r="AD73" s="5"/>
      <c r="AE73" s="238"/>
      <c r="AF73" s="5"/>
      <c r="AG73" s="5"/>
      <c r="AH73" s="5"/>
      <c r="AI73" s="5"/>
      <c r="AJ73" s="238"/>
      <c r="AK73" s="5"/>
      <c r="AL73" s="5"/>
      <c r="AM73" s="5"/>
      <c r="AN73" s="5"/>
      <c r="AO73" s="238"/>
      <c r="AP73" s="238"/>
      <c r="AQ73" s="2"/>
      <c r="AR73" s="238"/>
      <c r="AS73" s="2"/>
      <c r="AT73" s="238"/>
      <c r="AU73" s="2"/>
      <c r="AV73"/>
      <c r="AW73"/>
    </row>
    <row r="74" spans="1:49" ht="13.5" thickBot="1">
      <c r="A74" s="5"/>
      <c r="B74"/>
      <c r="C74"/>
      <c r="D74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5"/>
      <c r="P74" s="238"/>
      <c r="Q74" s="238"/>
      <c r="R74" s="238"/>
      <c r="S74" s="238"/>
      <c r="T74" s="5"/>
      <c r="U74" s="238"/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"/>
      <c r="AR74" s="204"/>
      <c r="AS74" s="2"/>
      <c r="AT74" s="204"/>
      <c r="AU74" s="2"/>
      <c r="AV74"/>
      <c r="AW74"/>
    </row>
    <row r="75" spans="1:49">
      <c r="A75" s="5"/>
      <c r="B75" s="341" t="s">
        <v>3</v>
      </c>
      <c r="C75" s="343" t="s">
        <v>4</v>
      </c>
      <c r="D75" s="8"/>
      <c r="E75" s="245" t="s">
        <v>180</v>
      </c>
      <c r="F75" s="304" t="s">
        <v>7</v>
      </c>
      <c r="G75" s="308" t="s">
        <v>181</v>
      </c>
      <c r="H75" s="308"/>
      <c r="I75" s="308"/>
      <c r="J75" s="308"/>
      <c r="K75" s="309"/>
      <c r="L75" s="308" t="s">
        <v>181</v>
      </c>
      <c r="M75" s="308"/>
      <c r="N75" s="308"/>
      <c r="O75" s="308"/>
      <c r="P75" s="309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"/>
      <c r="AR75" s="204"/>
      <c r="AS75" s="2"/>
      <c r="AT75" s="204"/>
      <c r="AU75" s="2"/>
      <c r="AV75"/>
      <c r="AW75"/>
    </row>
    <row r="76" spans="1:49" ht="13.5" thickBot="1">
      <c r="A76" s="5"/>
      <c r="B76" s="349"/>
      <c r="C76" s="350"/>
      <c r="D76" s="1"/>
      <c r="E76" s="236" t="s">
        <v>10</v>
      </c>
      <c r="F76" s="305"/>
      <c r="G76" s="207" t="s">
        <v>2</v>
      </c>
      <c r="H76" s="207" t="s">
        <v>2</v>
      </c>
      <c r="I76" s="207" t="s">
        <v>2</v>
      </c>
      <c r="J76" s="207" t="s">
        <v>2</v>
      </c>
      <c r="K76" s="209" t="s">
        <v>2</v>
      </c>
      <c r="L76" s="207" t="s">
        <v>2</v>
      </c>
      <c r="M76" s="207" t="s">
        <v>2</v>
      </c>
      <c r="N76" s="207" t="s">
        <v>2</v>
      </c>
      <c r="O76" s="207" t="s">
        <v>2</v>
      </c>
      <c r="P76" s="209" t="s">
        <v>2</v>
      </c>
      <c r="Q76" s="204"/>
      <c r="R76" s="204"/>
      <c r="S76" s="204"/>
      <c r="T76" s="204"/>
      <c r="U76" s="204"/>
      <c r="V76" s="101"/>
      <c r="W76" s="101"/>
      <c r="X76" s="101"/>
      <c r="Y76" s="101"/>
      <c r="Z76" s="101"/>
      <c r="AA76" s="101"/>
      <c r="AB76" s="101"/>
      <c r="AC76" s="5"/>
      <c r="AD76" s="5"/>
      <c r="AE76" s="5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"/>
      <c r="AR76" s="204"/>
      <c r="AS76" s="2"/>
      <c r="AT76" s="204"/>
      <c r="AU76" s="2"/>
      <c r="AV76"/>
      <c r="AW76"/>
    </row>
    <row r="77" spans="1:49">
      <c r="A77" s="5"/>
      <c r="B77" s="89" t="s">
        <v>2</v>
      </c>
      <c r="C77" s="90" t="s">
        <v>2</v>
      </c>
      <c r="D77" s="91"/>
      <c r="E77" s="246" t="s">
        <v>2</v>
      </c>
      <c r="F77" s="247" t="s">
        <v>2</v>
      </c>
      <c r="G77" s="248" t="s">
        <v>18</v>
      </c>
      <c r="H77" s="246" t="s">
        <v>19</v>
      </c>
      <c r="I77" s="246" t="s">
        <v>20</v>
      </c>
      <c r="J77" s="246" t="s">
        <v>21</v>
      </c>
      <c r="K77" s="249" t="s">
        <v>22</v>
      </c>
      <c r="L77" s="246" t="s">
        <v>18</v>
      </c>
      <c r="M77" s="246" t="s">
        <v>19</v>
      </c>
      <c r="N77" s="246" t="s">
        <v>20</v>
      </c>
      <c r="O77" s="246" t="s">
        <v>21</v>
      </c>
      <c r="P77" s="249" t="s">
        <v>22</v>
      </c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5"/>
      <c r="AD77" s="5"/>
      <c r="AE77" s="5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"/>
      <c r="AR77" s="204"/>
      <c r="AS77" s="2"/>
      <c r="AT77" s="204"/>
      <c r="AU77" s="2"/>
      <c r="AV77"/>
      <c r="AW77"/>
    </row>
    <row r="78" spans="1:49">
      <c r="A78" s="5"/>
      <c r="B78" s="92" t="s">
        <v>2</v>
      </c>
      <c r="C78" s="93" t="s">
        <v>182</v>
      </c>
      <c r="D78" s="20"/>
      <c r="E78" s="250" t="s">
        <v>2</v>
      </c>
      <c r="F78" s="251">
        <v>20</v>
      </c>
      <c r="G78" s="252" t="s">
        <v>2</v>
      </c>
      <c r="H78" s="253" t="s">
        <v>2</v>
      </c>
      <c r="I78" s="254" t="s">
        <v>2</v>
      </c>
      <c r="J78" s="255" t="s">
        <v>27</v>
      </c>
      <c r="K78" s="256">
        <v>20</v>
      </c>
      <c r="L78" s="253" t="s">
        <v>2</v>
      </c>
      <c r="M78" s="253" t="s">
        <v>2</v>
      </c>
      <c r="N78" s="254" t="s">
        <v>2</v>
      </c>
      <c r="O78" s="255" t="s">
        <v>2</v>
      </c>
      <c r="P78" s="256" t="s">
        <v>2</v>
      </c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5"/>
      <c r="AD78" s="5"/>
      <c r="AE78" s="5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"/>
      <c r="AR78" s="204"/>
      <c r="AS78" s="2"/>
      <c r="AT78" s="204"/>
      <c r="AU78" s="2"/>
      <c r="AV78"/>
      <c r="AW78"/>
    </row>
    <row r="79" spans="1:49">
      <c r="A79" s="5"/>
      <c r="B79" s="94" t="s">
        <v>2</v>
      </c>
      <c r="C79" s="93" t="s">
        <v>183</v>
      </c>
      <c r="D79" s="20"/>
      <c r="E79" s="257" t="s">
        <v>2</v>
      </c>
      <c r="F79" s="231">
        <v>20</v>
      </c>
      <c r="G79" s="252" t="s">
        <v>2</v>
      </c>
      <c r="H79" s="253" t="s">
        <v>2</v>
      </c>
      <c r="I79" s="254" t="s">
        <v>2</v>
      </c>
      <c r="J79" s="255" t="s">
        <v>2</v>
      </c>
      <c r="K79" s="256" t="s">
        <v>2</v>
      </c>
      <c r="L79" s="253" t="s">
        <v>2</v>
      </c>
      <c r="M79" s="253" t="s">
        <v>2</v>
      </c>
      <c r="N79" s="254" t="s">
        <v>2</v>
      </c>
      <c r="O79" s="255" t="s">
        <v>27</v>
      </c>
      <c r="P79" s="256">
        <v>20</v>
      </c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5"/>
      <c r="AD79" s="5"/>
      <c r="AE79" s="5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P79" s="204"/>
      <c r="AQ79" s="2"/>
      <c r="AR79" s="204"/>
      <c r="AS79" s="2"/>
      <c r="AT79" s="204"/>
      <c r="AU79" s="2"/>
      <c r="AV79"/>
      <c r="AW79"/>
    </row>
    <row r="80" spans="1:49">
      <c r="A80" s="5"/>
      <c r="B80" s="94" t="s">
        <v>2</v>
      </c>
      <c r="C80" s="93" t="s">
        <v>184</v>
      </c>
      <c r="D80" s="20"/>
      <c r="E80" s="257" t="s">
        <v>2</v>
      </c>
      <c r="F80" s="231">
        <v>10</v>
      </c>
      <c r="G80" s="252" t="s">
        <v>2</v>
      </c>
      <c r="H80" s="253" t="s">
        <v>2</v>
      </c>
      <c r="I80" s="254" t="s">
        <v>2</v>
      </c>
      <c r="J80" s="255" t="s">
        <v>2</v>
      </c>
      <c r="K80" s="256">
        <v>10</v>
      </c>
      <c r="L80" s="253" t="s">
        <v>2</v>
      </c>
      <c r="M80" s="253" t="s">
        <v>2</v>
      </c>
      <c r="N80" s="254" t="s">
        <v>2</v>
      </c>
      <c r="O80" s="255" t="s">
        <v>2</v>
      </c>
      <c r="P80" s="256" t="s">
        <v>2</v>
      </c>
      <c r="Q80" s="101"/>
      <c r="R80" s="101"/>
      <c r="S80" s="101"/>
      <c r="T80" s="101"/>
      <c r="U80" s="101"/>
      <c r="V80" s="100"/>
      <c r="W80" s="100"/>
      <c r="X80" s="100"/>
      <c r="Y80" s="100"/>
      <c r="Z80" s="100"/>
      <c r="AA80" s="100"/>
      <c r="AB80" s="101"/>
      <c r="AC80" s="5"/>
      <c r="AD80" s="5"/>
      <c r="AE80" s="5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"/>
      <c r="AR80" s="204"/>
      <c r="AS80" s="2"/>
      <c r="AT80" s="204"/>
      <c r="AU80" s="2"/>
      <c r="AV80"/>
      <c r="AW80"/>
    </row>
    <row r="81" spans="1:49" ht="13.5" thickBot="1">
      <c r="A81" s="5"/>
      <c r="B81" s="94" t="s">
        <v>2</v>
      </c>
      <c r="C81" s="93" t="s">
        <v>185</v>
      </c>
      <c r="D81" s="1"/>
      <c r="E81" s="257" t="s">
        <v>2</v>
      </c>
      <c r="F81" s="231">
        <v>10</v>
      </c>
      <c r="G81" s="252" t="s">
        <v>2</v>
      </c>
      <c r="H81" s="253" t="s">
        <v>2</v>
      </c>
      <c r="I81" s="254" t="s">
        <v>2</v>
      </c>
      <c r="J81" s="255" t="s">
        <v>2</v>
      </c>
      <c r="K81" s="256" t="s">
        <v>2</v>
      </c>
      <c r="L81" s="253" t="s">
        <v>2</v>
      </c>
      <c r="M81" s="253" t="s">
        <v>2</v>
      </c>
      <c r="N81" s="254" t="s">
        <v>2</v>
      </c>
      <c r="O81" s="255" t="s">
        <v>2</v>
      </c>
      <c r="P81" s="256">
        <v>10</v>
      </c>
      <c r="Q81" s="100"/>
      <c r="R81" s="100"/>
      <c r="S81" s="100"/>
      <c r="T81" s="100"/>
      <c r="U81" s="100"/>
      <c r="V81" s="100"/>
      <c r="W81" s="100"/>
      <c r="X81" s="100"/>
      <c r="Y81" s="100"/>
      <c r="Z81" s="101"/>
      <c r="AA81" s="101"/>
      <c r="AB81" s="101"/>
      <c r="AC81" s="5"/>
      <c r="AD81" s="5"/>
      <c r="AE81" s="5"/>
      <c r="AF81" s="204"/>
      <c r="AG81" s="204"/>
      <c r="AH81" s="204"/>
      <c r="AI81" s="204"/>
      <c r="AJ81" s="204"/>
      <c r="AK81" s="204"/>
      <c r="AL81" s="204"/>
      <c r="AM81" s="204"/>
      <c r="AN81" s="204"/>
      <c r="AO81" s="204"/>
      <c r="AP81" s="204"/>
      <c r="AQ81" s="2"/>
      <c r="AR81" s="204"/>
      <c r="AS81" s="2"/>
      <c r="AT81" s="204"/>
      <c r="AU81" s="2"/>
      <c r="AV81"/>
      <c r="AW81"/>
    </row>
    <row r="82" spans="1:49" ht="13.5" thickBot="1">
      <c r="A82" s="5"/>
      <c r="B82" s="96" t="s">
        <v>2</v>
      </c>
      <c r="C82" s="97" t="s">
        <v>186</v>
      </c>
      <c r="D82" s="98"/>
      <c r="E82" s="258" t="s">
        <v>2</v>
      </c>
      <c r="F82" s="259" t="s">
        <v>2</v>
      </c>
      <c r="G82" s="260" t="s">
        <v>2</v>
      </c>
      <c r="H82" s="260" t="s">
        <v>2</v>
      </c>
      <c r="I82" s="260" t="s">
        <v>2</v>
      </c>
      <c r="J82" s="260" t="s">
        <v>2</v>
      </c>
      <c r="K82" s="259">
        <v>30</v>
      </c>
      <c r="L82" s="260" t="s">
        <v>2</v>
      </c>
      <c r="M82" s="260" t="s">
        <v>2</v>
      </c>
      <c r="N82" s="260" t="s">
        <v>2</v>
      </c>
      <c r="O82" s="260" t="s">
        <v>2</v>
      </c>
      <c r="P82" s="259">
        <v>30</v>
      </c>
      <c r="Q82" s="101"/>
      <c r="R82" s="101"/>
      <c r="S82" s="101"/>
      <c r="T82" s="101"/>
      <c r="U82" s="100"/>
      <c r="V82" s="100"/>
      <c r="W82" s="100"/>
      <c r="X82" s="100"/>
      <c r="Y82" s="100"/>
      <c r="Z82" s="101"/>
      <c r="AA82" s="101"/>
      <c r="AB82" s="101"/>
      <c r="AC82" s="5"/>
      <c r="AD82" s="5"/>
      <c r="AE82" s="5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"/>
      <c r="AR82" s="204"/>
      <c r="AS82" s="2"/>
      <c r="AT82" s="204"/>
      <c r="AU82" s="2"/>
      <c r="AV82"/>
      <c r="AW82"/>
    </row>
    <row r="83" spans="1:49">
      <c r="A83" s="5"/>
      <c r="B83" s="95"/>
      <c r="C83" s="99" t="s">
        <v>2</v>
      </c>
      <c r="D83" s="99"/>
      <c r="E83" s="261" t="s">
        <v>2</v>
      </c>
      <c r="F83" s="261" t="s">
        <v>2</v>
      </c>
      <c r="G83" s="261" t="s">
        <v>2</v>
      </c>
      <c r="H83" s="261" t="s">
        <v>2</v>
      </c>
      <c r="I83" s="262" t="s">
        <v>2</v>
      </c>
      <c r="J83" s="261"/>
      <c r="K83" s="261"/>
      <c r="L83" s="261"/>
      <c r="M83" s="261"/>
      <c r="N83" s="262"/>
      <c r="O83" s="261"/>
      <c r="P83" s="262"/>
      <c r="Q83" s="101"/>
      <c r="R83" s="101"/>
      <c r="S83" s="101"/>
      <c r="T83" s="101"/>
      <c r="U83" s="100"/>
      <c r="V83" s="100"/>
      <c r="W83" s="100"/>
      <c r="X83" s="100"/>
      <c r="Y83" s="100"/>
      <c r="Z83" s="101"/>
      <c r="AA83" s="101"/>
      <c r="AB83" s="101"/>
      <c r="AC83" s="5"/>
      <c r="AD83" s="5"/>
      <c r="AE83" s="5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"/>
      <c r="AR83" s="204"/>
      <c r="AS83" s="2"/>
      <c r="AT83" s="204"/>
      <c r="AU83" s="2"/>
      <c r="AV83"/>
      <c r="AW83"/>
    </row>
    <row r="84" spans="1:49">
      <c r="A84" s="5"/>
      <c r="B84" s="95"/>
      <c r="C84"/>
      <c r="D84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261"/>
      <c r="P84" s="262"/>
      <c r="Q84" s="101"/>
      <c r="R84" s="101"/>
      <c r="S84" s="101"/>
      <c r="T84" s="101"/>
      <c r="U84" s="100"/>
      <c r="V84" s="100"/>
      <c r="W84" s="100"/>
      <c r="X84" s="100"/>
      <c r="Y84" s="100"/>
      <c r="Z84" s="101"/>
      <c r="AA84" s="101"/>
      <c r="AB84" s="101"/>
      <c r="AC84" s="5"/>
      <c r="AD84" s="5"/>
      <c r="AE84" s="5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"/>
      <c r="AR84" s="204"/>
      <c r="AS84" s="2"/>
      <c r="AT84" s="204"/>
      <c r="AU84" s="2"/>
      <c r="AV84"/>
      <c r="AW84"/>
    </row>
    <row r="85" spans="1:49" ht="13.15" customHeight="1">
      <c r="A85" s="5"/>
      <c r="B85" s="293" t="s">
        <v>187</v>
      </c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101"/>
      <c r="R85" s="101"/>
      <c r="S85" s="101"/>
      <c r="T85" s="101"/>
      <c r="U85" s="100"/>
      <c r="V85" s="101"/>
      <c r="W85" s="101"/>
      <c r="X85" s="101"/>
      <c r="Y85" s="101"/>
      <c r="Z85" s="101"/>
      <c r="AA85" s="101"/>
      <c r="AB85" s="101"/>
      <c r="AC85" s="5"/>
      <c r="AD85" s="5"/>
      <c r="AE85" s="5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"/>
      <c r="AR85" s="204"/>
      <c r="AS85" s="2"/>
      <c r="AT85" s="204"/>
      <c r="AU85" s="2"/>
      <c r="AV85"/>
      <c r="AW85"/>
    </row>
    <row r="86" spans="1:49">
      <c r="A86" s="5"/>
      <c r="B86" s="95"/>
      <c r="C86" s="292" t="s">
        <v>188</v>
      </c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61"/>
      <c r="R86" s="262"/>
      <c r="S86" s="101"/>
      <c r="T86" s="101"/>
      <c r="U86" s="101"/>
      <c r="V86" s="101"/>
      <c r="W86" s="100"/>
      <c r="X86" s="101"/>
      <c r="Y86" s="101"/>
      <c r="Z86" s="101"/>
      <c r="AA86" s="101"/>
      <c r="AB86" s="101"/>
      <c r="AC86" s="101"/>
      <c r="AD86" s="101"/>
      <c r="AE86" s="5"/>
      <c r="AF86" s="5"/>
      <c r="AG86" s="5"/>
      <c r="AH86" s="204"/>
      <c r="AI86" s="204"/>
      <c r="AJ86" s="204"/>
      <c r="AK86" s="204"/>
      <c r="AL86" s="204"/>
      <c r="AM86" s="204"/>
      <c r="AN86" s="204"/>
      <c r="AO86" s="204"/>
      <c r="AP86" s="204"/>
      <c r="AQ86" s="2"/>
      <c r="AR86" s="204"/>
      <c r="AS86" s="2"/>
      <c r="AT86" s="204"/>
      <c r="AU86" s="2"/>
      <c r="AV86" s="2"/>
      <c r="AW86" s="2"/>
    </row>
    <row r="87" spans="1:49">
      <c r="A87" s="5"/>
      <c r="B87" s="95"/>
      <c r="C87" s="292" t="s">
        <v>189</v>
      </c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61"/>
      <c r="R87" s="262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5"/>
      <c r="AF87" s="5"/>
      <c r="AG87" s="5"/>
      <c r="AH87" s="204"/>
      <c r="AI87" s="204"/>
      <c r="AJ87" s="204"/>
      <c r="AK87" s="204"/>
      <c r="AL87" s="204"/>
      <c r="AM87" s="204"/>
      <c r="AN87" s="204"/>
      <c r="AO87" s="204"/>
      <c r="AP87" s="204"/>
      <c r="AQ87" s="2"/>
      <c r="AR87" s="204"/>
      <c r="AS87" s="2"/>
      <c r="AT87" s="204"/>
      <c r="AU87" s="2"/>
      <c r="AV87" s="2"/>
      <c r="AW87" s="2"/>
    </row>
    <row r="88" spans="1:49">
      <c r="A88" s="5"/>
      <c r="B88" s="95"/>
      <c r="C88" s="292" t="s">
        <v>190</v>
      </c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5"/>
      <c r="AD88" s="5"/>
      <c r="AE88" s="5"/>
      <c r="AF88" s="204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"/>
      <c r="AR88" s="204"/>
      <c r="AS88" s="2"/>
      <c r="AT88" s="204"/>
      <c r="AU88" s="2"/>
      <c r="AV88"/>
      <c r="AW88"/>
    </row>
    <row r="89" spans="1:49">
      <c r="A89" s="5"/>
      <c r="B89" t="s">
        <v>191</v>
      </c>
      <c r="C89"/>
      <c r="D89"/>
      <c r="E89" s="101"/>
      <c r="F89" s="101"/>
      <c r="G89" s="101"/>
      <c r="H89" s="101"/>
      <c r="I89" s="101"/>
      <c r="J89" s="101"/>
      <c r="K89" s="101"/>
      <c r="L89" s="100"/>
      <c r="M89" s="100"/>
      <c r="N89" s="100"/>
      <c r="O89" s="261"/>
      <c r="P89" s="262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5"/>
      <c r="AD89" s="5"/>
      <c r="AE89" s="5"/>
      <c r="AF89" s="204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"/>
      <c r="AR89" s="204"/>
      <c r="AS89" s="2"/>
      <c r="AT89" s="204"/>
      <c r="AU89" s="2"/>
      <c r="AV89"/>
      <c r="AW89"/>
    </row>
    <row r="90" spans="1:49" ht="13.15" customHeight="1">
      <c r="A90" s="5"/>
      <c r="B90" s="95"/>
      <c r="C90" s="292" t="s">
        <v>192</v>
      </c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5"/>
      <c r="AF90" s="5"/>
      <c r="AG90" s="204"/>
      <c r="AH90" s="204"/>
      <c r="AI90" s="204"/>
      <c r="AJ90" s="204"/>
      <c r="AK90" s="204"/>
      <c r="AL90" s="204"/>
      <c r="AM90" s="204"/>
      <c r="AN90" s="204"/>
      <c r="AO90" s="204"/>
      <c r="AP90" s="204"/>
      <c r="AQ90" s="2"/>
      <c r="AR90" s="204"/>
      <c r="AS90" s="2"/>
      <c r="AT90" s="204"/>
      <c r="AU90" s="2"/>
      <c r="AV90" s="2"/>
      <c r="AW90" s="2"/>
    </row>
    <row r="91" spans="1:49">
      <c r="A91" s="5"/>
      <c r="B91" s="2"/>
      <c r="C91" s="292" t="s">
        <v>193</v>
      </c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101"/>
      <c r="R91" s="101"/>
      <c r="S91" s="101"/>
      <c r="T91" s="101"/>
      <c r="U91" s="101"/>
      <c r="V91" s="101"/>
      <c r="W91" s="101"/>
      <c r="X91" s="100"/>
      <c r="Y91" s="101"/>
      <c r="Z91" s="101"/>
      <c r="AA91" s="101"/>
      <c r="AB91" s="101"/>
      <c r="AC91" s="101"/>
      <c r="AD91" s="101"/>
      <c r="AE91" s="5"/>
      <c r="AF91" s="5"/>
      <c r="AG91" s="204"/>
      <c r="AH91" s="204"/>
      <c r="AI91" s="204"/>
      <c r="AJ91" s="204"/>
      <c r="AK91" s="204"/>
      <c r="AL91" s="204"/>
      <c r="AM91" s="204"/>
      <c r="AN91" s="204"/>
      <c r="AO91" s="204"/>
      <c r="AP91" s="204"/>
      <c r="AQ91" s="2"/>
      <c r="AR91" s="204"/>
      <c r="AS91" s="2"/>
      <c r="AT91" s="204"/>
      <c r="AU91" s="2"/>
      <c r="AV91" s="2"/>
      <c r="AW91" s="2"/>
    </row>
    <row r="92" spans="1:49">
      <c r="A92" s="5"/>
      <c r="B92" s="2"/>
      <c r="C92" s="292" t="s">
        <v>194</v>
      </c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100"/>
      <c r="R92" s="100"/>
      <c r="S92" s="100"/>
      <c r="T92" s="100"/>
      <c r="U92" s="100"/>
      <c r="V92" s="100"/>
      <c r="W92" s="101"/>
      <c r="X92" s="101"/>
      <c r="Y92" s="101"/>
      <c r="Z92" s="101"/>
      <c r="AA92" s="101"/>
      <c r="AB92" s="101"/>
      <c r="AC92" s="5"/>
      <c r="AD92" s="5"/>
      <c r="AE92" s="204"/>
      <c r="AF92" s="204"/>
      <c r="AG92" s="204"/>
      <c r="AH92" s="204"/>
      <c r="AI92" s="204"/>
      <c r="AJ92" s="204"/>
      <c r="AK92" s="204"/>
      <c r="AL92" s="204"/>
      <c r="AM92" s="204"/>
      <c r="AN92" s="204"/>
      <c r="AO92" s="204"/>
      <c r="AP92" s="204"/>
      <c r="AQ92" s="2"/>
      <c r="AR92" s="204"/>
      <c r="AS92" s="2"/>
      <c r="AT92" s="204"/>
      <c r="AU92" s="2"/>
      <c r="AV92"/>
      <c r="AW92"/>
    </row>
    <row r="93" spans="1:49">
      <c r="A93" s="5"/>
      <c r="B93"/>
      <c r="C93" s="292" t="s">
        <v>195</v>
      </c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100"/>
      <c r="R93" s="100"/>
      <c r="S93" s="100"/>
      <c r="T93" s="100"/>
      <c r="U93" s="100"/>
      <c r="V93" s="100"/>
      <c r="W93" s="101"/>
      <c r="X93" s="101"/>
      <c r="Y93" s="101"/>
      <c r="Z93" s="101"/>
      <c r="AA93" s="101"/>
      <c r="AB93" s="101"/>
      <c r="AC93" s="5"/>
      <c r="AD93" s="5"/>
      <c r="AE93" s="204"/>
      <c r="AF93" s="204"/>
      <c r="AG93" s="204"/>
      <c r="AH93" s="204"/>
      <c r="AI93" s="204"/>
      <c r="AJ93" s="204"/>
      <c r="AK93" s="204"/>
      <c r="AL93" s="204"/>
      <c r="AM93" s="204"/>
      <c r="AN93" s="204"/>
      <c r="AO93" s="204"/>
      <c r="AP93" s="204"/>
      <c r="AQ93" s="2"/>
      <c r="AR93" s="204"/>
      <c r="AS93" s="2"/>
      <c r="AT93" s="204"/>
      <c r="AU93" s="2"/>
      <c r="AV93"/>
      <c r="AW93"/>
    </row>
    <row r="94" spans="1:49">
      <c r="A94" s="5"/>
      <c r="B94" s="95"/>
      <c r="C94" s="95"/>
      <c r="D94" s="95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1"/>
      <c r="X94" s="101"/>
      <c r="Y94" s="101"/>
      <c r="Z94" s="101"/>
      <c r="AA94" s="101"/>
      <c r="AB94" s="101"/>
      <c r="AC94" s="5"/>
      <c r="AD94" s="5"/>
      <c r="AE94" s="204"/>
      <c r="AF94" s="204"/>
      <c r="AG94" s="204"/>
      <c r="AH94" s="204"/>
      <c r="AI94" s="204"/>
      <c r="AJ94" s="204"/>
      <c r="AK94" s="204"/>
      <c r="AL94" s="204"/>
      <c r="AM94" s="204"/>
      <c r="AN94" s="204"/>
      <c r="AO94" s="204"/>
      <c r="AP94" s="204"/>
      <c r="AQ94" s="2"/>
      <c r="AR94" s="204"/>
      <c r="AS94" s="2"/>
      <c r="AT94" s="204"/>
      <c r="AU94" s="2"/>
      <c r="AV94"/>
      <c r="AW94"/>
    </row>
    <row r="95" spans="1:49">
      <c r="A95" s="5"/>
      <c r="B95" s="95"/>
      <c r="C95" s="95"/>
      <c r="D95" s="95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1"/>
      <c r="X95" s="101"/>
      <c r="Y95" s="101"/>
      <c r="Z95" s="101"/>
      <c r="AA95" s="101"/>
      <c r="AB95" s="101"/>
      <c r="AC95" s="5"/>
      <c r="AD95" s="5"/>
      <c r="AE95" s="204"/>
      <c r="AF95" s="204"/>
      <c r="AG95" s="204"/>
      <c r="AH95" s="204"/>
      <c r="AI95" s="204"/>
      <c r="AJ95" s="204"/>
      <c r="AK95" s="204"/>
      <c r="AL95" s="204"/>
      <c r="AM95" s="204"/>
      <c r="AN95" s="204"/>
      <c r="AO95" s="204"/>
      <c r="AP95" s="204"/>
      <c r="AQ95" s="2"/>
      <c r="AR95" s="204"/>
      <c r="AS95" s="2"/>
      <c r="AT95" s="204"/>
      <c r="AU95" s="2"/>
      <c r="AV95"/>
    </row>
    <row r="96" spans="1:49">
      <c r="A96" s="5"/>
      <c r="B96" s="2"/>
      <c r="C96" s="3"/>
      <c r="D96" s="3"/>
      <c r="E96" s="203"/>
      <c r="F96" s="203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  <c r="AH96" s="204"/>
      <c r="AI96" s="204"/>
      <c r="AJ96" s="204"/>
      <c r="AK96" s="204"/>
      <c r="AL96" s="204"/>
      <c r="AM96" s="204"/>
      <c r="AN96" s="204"/>
      <c r="AO96" s="204"/>
      <c r="AP96" s="204"/>
      <c r="AQ96" s="2"/>
      <c r="AR96" s="204"/>
      <c r="AS96" s="2"/>
      <c r="AT96" s="204"/>
      <c r="AU96" s="2"/>
      <c r="AV96"/>
    </row>
    <row r="97" spans="1:48">
      <c r="A97" s="5"/>
      <c r="B97" s="2"/>
      <c r="C97" s="3"/>
      <c r="D97" s="3"/>
      <c r="E97" s="203"/>
      <c r="F97" s="203"/>
      <c r="G97" s="204"/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N97" s="204"/>
      <c r="AO97" s="204"/>
      <c r="AP97" s="204"/>
      <c r="AQ97" s="2"/>
      <c r="AR97" s="204"/>
      <c r="AS97" s="2"/>
      <c r="AT97" s="204"/>
      <c r="AU97" s="2"/>
      <c r="AV97"/>
    </row>
    <row r="98" spans="1:48">
      <c r="B98" s="95"/>
      <c r="C98" s="95"/>
      <c r="D98" s="95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1"/>
      <c r="Z98" s="101"/>
      <c r="AA98" s="101"/>
      <c r="AB98" s="101"/>
      <c r="AC98" s="101"/>
      <c r="AD98" s="101"/>
      <c r="AE98" s="102"/>
      <c r="AF98" s="102"/>
    </row>
  </sheetData>
  <mergeCells count="49">
    <mergeCell ref="AU51:AU52"/>
    <mergeCell ref="A68:AU68"/>
    <mergeCell ref="A53:A54"/>
    <mergeCell ref="B53:B54"/>
    <mergeCell ref="C53:C54"/>
    <mergeCell ref="D53:D54"/>
    <mergeCell ref="F53:F54"/>
    <mergeCell ref="G53:AO53"/>
    <mergeCell ref="AT53:AT54"/>
    <mergeCell ref="AP53:AP54"/>
    <mergeCell ref="AQ53:AQ54"/>
    <mergeCell ref="AU53:AU54"/>
    <mergeCell ref="A2:AU2"/>
    <mergeCell ref="B3:AU3"/>
    <mergeCell ref="A4:AU4"/>
    <mergeCell ref="A6:A7"/>
    <mergeCell ref="B6:B7"/>
    <mergeCell ref="C6:C7"/>
    <mergeCell ref="D6:D7"/>
    <mergeCell ref="F6:F7"/>
    <mergeCell ref="G6:AO6"/>
    <mergeCell ref="AP6:AP7"/>
    <mergeCell ref="AQ6:AQ7"/>
    <mergeCell ref="AU6:AU7"/>
    <mergeCell ref="AT6:AT7"/>
    <mergeCell ref="AR6:AR7"/>
    <mergeCell ref="C92:P92"/>
    <mergeCell ref="C93:P93"/>
    <mergeCell ref="B85:P85"/>
    <mergeCell ref="C86:P86"/>
    <mergeCell ref="C87:P87"/>
    <mergeCell ref="C88:P88"/>
    <mergeCell ref="C90:P90"/>
    <mergeCell ref="AS6:AS7"/>
    <mergeCell ref="AS51:AS52"/>
    <mergeCell ref="AR53:AR54"/>
    <mergeCell ref="AS53:AS54"/>
    <mergeCell ref="C91:P91"/>
    <mergeCell ref="B9:C9"/>
    <mergeCell ref="B22:C22"/>
    <mergeCell ref="B27:C27"/>
    <mergeCell ref="B75:B76"/>
    <mergeCell ref="C75:C76"/>
    <mergeCell ref="F75:F76"/>
    <mergeCell ref="B56:C56"/>
    <mergeCell ref="B51:AL51"/>
    <mergeCell ref="G75:K75"/>
    <mergeCell ref="L75:P75"/>
    <mergeCell ref="A52:AQ52"/>
  </mergeCells>
  <printOptions horizontalCentered="1"/>
  <pageMargins left="0.15748031496062992" right="0.15748031496062992" top="1.4566929133858268" bottom="0.39370078740157483" header="0.78740157480314965" footer="0.31496062992125984"/>
  <pageSetup paperSize="8" scale="77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T24"/>
  <sheetViews>
    <sheetView showGridLines="0" zoomScale="85" zoomScaleNormal="85" zoomScaleSheetLayoutView="100" workbookViewId="0">
      <pane xSplit="3" ySplit="5" topLeftCell="D6" activePane="bottomRight" state="frozen"/>
      <selection pane="bottomRight" activeCell="L25" sqref="L25"/>
      <selection pane="bottomLeft" activeCell="A13" sqref="A13"/>
      <selection pane="topRight" activeCell="D1" sqref="D1"/>
    </sheetView>
  </sheetViews>
  <sheetFormatPr defaultColWidth="9.140625" defaultRowHeight="13.15"/>
  <cols>
    <col min="1" max="1" width="5.5703125" style="102" customWidth="1"/>
    <col min="2" max="2" width="14.5703125" style="104" customWidth="1"/>
    <col min="3" max="3" width="39" style="105" customWidth="1"/>
    <col min="4" max="4" width="24.42578125" style="105" customWidth="1"/>
    <col min="5" max="5" width="20.140625" style="105" hidden="1" customWidth="1"/>
    <col min="6" max="6" width="7.140625" style="103" bestFit="1" customWidth="1"/>
    <col min="7" max="7" width="5.5703125" style="103" customWidth="1"/>
    <col min="8" max="25" width="3.140625" style="103" customWidth="1"/>
    <col min="26" max="26" width="5.140625" style="103" customWidth="1"/>
    <col min="27" max="42" width="3.140625" style="103" customWidth="1"/>
    <col min="43" max="43" width="6.5703125" style="103" bestFit="1" customWidth="1"/>
    <col min="44" max="44" width="13.28515625" style="4" bestFit="1" customWidth="1"/>
    <col min="45" max="45" width="4" style="103" bestFit="1" customWidth="1"/>
    <col min="46" max="46" width="19.85546875" style="4" bestFit="1" customWidth="1"/>
    <col min="47" max="16384" width="9.140625" style="4"/>
  </cols>
  <sheetData>
    <row r="3" spans="1:46" ht="15">
      <c r="A3" s="318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</row>
    <row r="4" spans="1:46" ht="15">
      <c r="B4" s="320" t="s">
        <v>196</v>
      </c>
      <c r="C4" s="320"/>
      <c r="D4" s="107"/>
      <c r="E4" s="107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</row>
    <row r="6" spans="1:46">
      <c r="A6" s="4"/>
      <c r="B6" s="109"/>
      <c r="C6" s="110"/>
      <c r="D6" s="110"/>
      <c r="E6" s="110"/>
      <c r="F6" s="111"/>
      <c r="G6" s="111"/>
      <c r="H6" s="102"/>
      <c r="I6" s="102"/>
      <c r="J6" s="102"/>
      <c r="K6" s="102"/>
      <c r="L6" s="111"/>
      <c r="M6" s="111"/>
      <c r="N6" s="111"/>
      <c r="O6" s="111"/>
      <c r="P6" s="102"/>
      <c r="Q6" s="111"/>
      <c r="R6" s="111"/>
      <c r="S6" s="111"/>
      <c r="T6" s="111"/>
      <c r="U6" s="102"/>
      <c r="V6" s="111"/>
      <c r="W6" s="111"/>
      <c r="X6" s="111"/>
      <c r="Y6" s="111"/>
      <c r="Z6" s="102"/>
      <c r="AA6" s="111"/>
      <c r="AB6" s="111"/>
      <c r="AC6" s="111"/>
      <c r="AD6" s="111"/>
      <c r="AE6" s="102"/>
      <c r="AF6" s="111"/>
      <c r="AG6" s="102"/>
      <c r="AH6" s="102"/>
      <c r="AI6" s="102"/>
      <c r="AJ6" s="102"/>
      <c r="AK6" s="111"/>
      <c r="AL6" s="102"/>
      <c r="AM6" s="102"/>
      <c r="AN6" s="102"/>
      <c r="AO6" s="102"/>
      <c r="AP6" s="111"/>
      <c r="AQ6" s="102"/>
    </row>
    <row r="7" spans="1:46" s="6" customFormat="1" ht="13.5" customHeight="1" thickBot="1">
      <c r="A7" s="321" t="s">
        <v>1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</row>
    <row r="8" spans="1:46" s="6" customFormat="1">
      <c r="A8" s="112"/>
      <c r="B8" s="322" t="s">
        <v>3</v>
      </c>
      <c r="C8" s="324" t="s">
        <v>4</v>
      </c>
      <c r="D8" s="326" t="s">
        <v>197</v>
      </c>
      <c r="E8" s="328" t="s">
        <v>198</v>
      </c>
      <c r="F8" s="113" t="s">
        <v>6</v>
      </c>
      <c r="G8" s="330" t="s">
        <v>7</v>
      </c>
      <c r="H8" s="332" t="s">
        <v>8</v>
      </c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114"/>
      <c r="AM8" s="114"/>
      <c r="AN8" s="114"/>
      <c r="AO8" s="115"/>
      <c r="AP8" s="116"/>
      <c r="AQ8" s="334"/>
      <c r="AR8" s="336" t="s">
        <v>9</v>
      </c>
      <c r="AS8" s="336"/>
      <c r="AT8" s="338" t="s">
        <v>9</v>
      </c>
    </row>
    <row r="9" spans="1:46" s="6" customFormat="1" ht="13.5" thickBot="1">
      <c r="A9" s="117"/>
      <c r="B9" s="323"/>
      <c r="C9" s="325"/>
      <c r="D9" s="327"/>
      <c r="E9" s="329"/>
      <c r="F9" s="118" t="s">
        <v>10</v>
      </c>
      <c r="G9" s="331"/>
      <c r="H9" s="119"/>
      <c r="I9" s="120"/>
      <c r="J9" s="120" t="s">
        <v>11</v>
      </c>
      <c r="K9" s="120"/>
      <c r="L9" s="121"/>
      <c r="M9" s="120"/>
      <c r="N9" s="120"/>
      <c r="O9" s="120" t="s">
        <v>12</v>
      </c>
      <c r="P9" s="120"/>
      <c r="Q9" s="121"/>
      <c r="R9" s="120"/>
      <c r="S9" s="120"/>
      <c r="T9" s="120" t="s">
        <v>13</v>
      </c>
      <c r="U9" s="120"/>
      <c r="V9" s="121"/>
      <c r="W9" s="120"/>
      <c r="X9" s="120"/>
      <c r="Y9" s="120" t="s">
        <v>14</v>
      </c>
      <c r="Z9" s="120"/>
      <c r="AA9" s="121"/>
      <c r="AB9" s="120"/>
      <c r="AC9" s="120"/>
      <c r="AD9" s="120" t="s">
        <v>15</v>
      </c>
      <c r="AE9" s="120"/>
      <c r="AF9" s="121"/>
      <c r="AG9" s="119"/>
      <c r="AH9" s="120"/>
      <c r="AI9" s="120" t="s">
        <v>16</v>
      </c>
      <c r="AJ9" s="120"/>
      <c r="AK9" s="122"/>
      <c r="AL9" s="119"/>
      <c r="AM9" s="120"/>
      <c r="AN9" s="120" t="s">
        <v>17</v>
      </c>
      <c r="AO9" s="120"/>
      <c r="AP9" s="121"/>
      <c r="AQ9" s="335"/>
      <c r="AR9" s="337"/>
      <c r="AS9" s="337"/>
      <c r="AT9" s="339"/>
    </row>
    <row r="10" spans="1:46" s="6" customFormat="1">
      <c r="A10" s="123"/>
      <c r="B10" s="124"/>
      <c r="C10" s="125"/>
      <c r="D10" s="126"/>
      <c r="E10" s="126"/>
      <c r="F10" s="310"/>
      <c r="G10" s="311"/>
      <c r="H10" s="127" t="s">
        <v>18</v>
      </c>
      <c r="I10" s="128" t="s">
        <v>19</v>
      </c>
      <c r="J10" s="128" t="s">
        <v>20</v>
      </c>
      <c r="K10" s="128" t="s">
        <v>21</v>
      </c>
      <c r="L10" s="129" t="s">
        <v>22</v>
      </c>
      <c r="M10" s="127" t="s">
        <v>18</v>
      </c>
      <c r="N10" s="128" t="s">
        <v>19</v>
      </c>
      <c r="O10" s="128" t="s">
        <v>20</v>
      </c>
      <c r="P10" s="128" t="s">
        <v>21</v>
      </c>
      <c r="Q10" s="129" t="s">
        <v>22</v>
      </c>
      <c r="R10" s="127" t="s">
        <v>18</v>
      </c>
      <c r="S10" s="128" t="s">
        <v>19</v>
      </c>
      <c r="T10" s="128" t="s">
        <v>20</v>
      </c>
      <c r="U10" s="128" t="s">
        <v>21</v>
      </c>
      <c r="V10" s="129" t="s">
        <v>22</v>
      </c>
      <c r="W10" s="127" t="s">
        <v>18</v>
      </c>
      <c r="X10" s="128" t="s">
        <v>19</v>
      </c>
      <c r="Y10" s="128" t="s">
        <v>20</v>
      </c>
      <c r="Z10" s="128" t="s">
        <v>21</v>
      </c>
      <c r="AA10" s="129" t="s">
        <v>22</v>
      </c>
      <c r="AB10" s="127" t="s">
        <v>18</v>
      </c>
      <c r="AC10" s="128" t="s">
        <v>19</v>
      </c>
      <c r="AD10" s="128" t="s">
        <v>20</v>
      </c>
      <c r="AE10" s="128" t="s">
        <v>21</v>
      </c>
      <c r="AF10" s="129" t="s">
        <v>22</v>
      </c>
      <c r="AG10" s="127" t="s">
        <v>18</v>
      </c>
      <c r="AH10" s="128" t="s">
        <v>19</v>
      </c>
      <c r="AI10" s="128" t="s">
        <v>20</v>
      </c>
      <c r="AJ10" s="128" t="s">
        <v>21</v>
      </c>
      <c r="AK10" s="129" t="s">
        <v>22</v>
      </c>
      <c r="AL10" s="130" t="s">
        <v>18</v>
      </c>
      <c r="AM10" s="102" t="s">
        <v>19</v>
      </c>
      <c r="AN10" s="102" t="s">
        <v>20</v>
      </c>
      <c r="AO10" s="102" t="s">
        <v>21</v>
      </c>
      <c r="AP10" s="131" t="s">
        <v>22</v>
      </c>
      <c r="AQ10" s="132"/>
      <c r="AR10" s="133" t="s">
        <v>3</v>
      </c>
      <c r="AS10" s="134"/>
      <c r="AT10" s="135" t="s">
        <v>3</v>
      </c>
    </row>
    <row r="11" spans="1:46" s="6" customFormat="1">
      <c r="A11" s="136"/>
      <c r="B11" s="312" t="s">
        <v>199</v>
      </c>
      <c r="C11" s="313"/>
      <c r="D11" s="138"/>
      <c r="E11" s="138"/>
      <c r="F11" s="139"/>
      <c r="G11" s="140"/>
      <c r="H11" s="141"/>
      <c r="I11" s="141"/>
      <c r="J11" s="141"/>
      <c r="K11" s="141"/>
      <c r="L11" s="142"/>
      <c r="M11" s="141"/>
      <c r="N11" s="141"/>
      <c r="O11" s="141"/>
      <c r="P11" s="141"/>
      <c r="Q11" s="142"/>
      <c r="R11" s="141"/>
      <c r="S11" s="141"/>
      <c r="T11" s="141"/>
      <c r="U11" s="141"/>
      <c r="V11" s="142"/>
      <c r="W11" s="141"/>
      <c r="X11" s="141"/>
      <c r="Y11" s="141"/>
      <c r="Z11" s="141"/>
      <c r="AA11" s="142"/>
      <c r="AB11" s="141"/>
      <c r="AC11" s="141"/>
      <c r="AD11" s="141"/>
      <c r="AE11" s="141"/>
      <c r="AF11" s="142"/>
      <c r="AG11" s="141"/>
      <c r="AH11" s="141"/>
      <c r="AI11" s="141"/>
      <c r="AJ11" s="141"/>
      <c r="AK11" s="142"/>
      <c r="AL11" s="141"/>
      <c r="AM11" s="141"/>
      <c r="AN11" s="141"/>
      <c r="AO11" s="141"/>
      <c r="AP11" s="142"/>
      <c r="AQ11" s="143"/>
      <c r="AR11" s="144"/>
      <c r="AS11" s="145"/>
      <c r="AT11" s="146"/>
    </row>
    <row r="12" spans="1:46" s="6" customFormat="1">
      <c r="A12" s="139"/>
      <c r="B12" s="316" t="s">
        <v>200</v>
      </c>
      <c r="C12" s="317"/>
      <c r="D12" s="137"/>
      <c r="E12" s="137"/>
      <c r="F12" s="155">
        <f>SUM(F13:F17)</f>
        <v>100</v>
      </c>
      <c r="G12" s="156">
        <f>SUM(G13:G17)</f>
        <v>25</v>
      </c>
      <c r="H12" s="139">
        <f>SUM(H13:H17)</f>
        <v>0</v>
      </c>
      <c r="I12" s="157">
        <f>SUM(I13:I17)</f>
        <v>0</v>
      </c>
      <c r="J12" s="157">
        <f>SUM(J13:J17)</f>
        <v>0</v>
      </c>
      <c r="K12" s="157"/>
      <c r="L12" s="158">
        <f>SUM(L13:L17)</f>
        <v>0</v>
      </c>
      <c r="M12" s="139">
        <f>SUM(M13:M17)</f>
        <v>0</v>
      </c>
      <c r="N12" s="157">
        <f>SUM(N13:N17)</f>
        <v>0</v>
      </c>
      <c r="O12" s="157">
        <f>SUM(O13:O17)</f>
        <v>0</v>
      </c>
      <c r="P12" s="157"/>
      <c r="Q12" s="158">
        <f>SUM(Q13:Q17)</f>
        <v>0</v>
      </c>
      <c r="R12" s="139">
        <f>SUM(R13:R17)</f>
        <v>0</v>
      </c>
      <c r="S12" s="157">
        <f>SUM(S13:S17)</f>
        <v>0</v>
      </c>
      <c r="T12" s="157">
        <f>SUM(T13:T17)</f>
        <v>0</v>
      </c>
      <c r="U12" s="157"/>
      <c r="V12" s="158">
        <f>SUM(V13:V17)</f>
        <v>0</v>
      </c>
      <c r="W12" s="159">
        <f>SUM(W13:W17)</f>
        <v>0</v>
      </c>
      <c r="X12" s="160">
        <f>SUM(X13:X17)</f>
        <v>0</v>
      </c>
      <c r="Y12" s="160">
        <f>SUM(Y13:Y17)</f>
        <v>0</v>
      </c>
      <c r="Z12" s="160"/>
      <c r="AA12" s="161">
        <f>SUM(AA13:AA17)</f>
        <v>0</v>
      </c>
      <c r="AB12" s="159">
        <f>SUM(AB13:AB17)</f>
        <v>20</v>
      </c>
      <c r="AC12" s="160">
        <f>SUM(AC13:AC17)</f>
        <v>0</v>
      </c>
      <c r="AD12" s="160">
        <f>SUM(AD13:AD17)</f>
        <v>20</v>
      </c>
      <c r="AE12" s="160"/>
      <c r="AF12" s="161">
        <f>SUM(AF13:AF17)</f>
        <v>10</v>
      </c>
      <c r="AG12" s="159">
        <f>SUM(AG13:AG17)</f>
        <v>20</v>
      </c>
      <c r="AH12" s="160">
        <f>SUM(AH13:AH17)</f>
        <v>0</v>
      </c>
      <c r="AI12" s="160">
        <f>SUM(AI13:AI17)</f>
        <v>20</v>
      </c>
      <c r="AJ12" s="160"/>
      <c r="AK12" s="161">
        <f>SUM(AK13:AK17)</f>
        <v>10</v>
      </c>
      <c r="AL12" s="159">
        <f>SUM(AL13:AL17)</f>
        <v>10</v>
      </c>
      <c r="AM12" s="160">
        <f>SUM(AM13:AM17)</f>
        <v>0</v>
      </c>
      <c r="AN12" s="160">
        <f>SUM(AN13:AN17)</f>
        <v>10</v>
      </c>
      <c r="AO12" s="160"/>
      <c r="AP12" s="162">
        <f>SUM(AP13:AP17)</f>
        <v>5</v>
      </c>
      <c r="AQ12" s="163"/>
      <c r="AR12" s="164"/>
      <c r="AS12" s="157"/>
      <c r="AT12" s="165"/>
    </row>
    <row r="13" spans="1:46" s="177" customFormat="1">
      <c r="A13" s="166" t="s">
        <v>201</v>
      </c>
      <c r="B13" s="267" t="s">
        <v>202</v>
      </c>
      <c r="C13" s="151" t="s">
        <v>203</v>
      </c>
      <c r="D13" s="167" t="s">
        <v>139</v>
      </c>
      <c r="E13" s="167"/>
      <c r="F13" s="168">
        <f>SUM(W13:Y13,AB13:AD13,AG13:AI13,AL13:AN13)</f>
        <v>20</v>
      </c>
      <c r="G13" s="169">
        <f>SUM(AA13,AF13,AK13,AP13)</f>
        <v>5</v>
      </c>
      <c r="H13" s="170"/>
      <c r="I13" s="171"/>
      <c r="J13" s="171"/>
      <c r="K13" s="172"/>
      <c r="L13" s="173"/>
      <c r="M13" s="170"/>
      <c r="N13" s="172"/>
      <c r="O13" s="171"/>
      <c r="P13" s="172"/>
      <c r="Q13" s="173"/>
      <c r="R13" s="170"/>
      <c r="S13" s="172"/>
      <c r="T13" s="171"/>
      <c r="U13" s="172"/>
      <c r="V13" s="173"/>
      <c r="W13" s="170"/>
      <c r="X13" s="171"/>
      <c r="Y13" s="171"/>
      <c r="Z13" s="172"/>
      <c r="AA13" s="173"/>
      <c r="AB13" s="170">
        <v>10</v>
      </c>
      <c r="AC13" s="171">
        <v>0</v>
      </c>
      <c r="AD13" s="171">
        <v>10</v>
      </c>
      <c r="AE13" s="172" t="s">
        <v>31</v>
      </c>
      <c r="AF13" s="173">
        <v>5</v>
      </c>
      <c r="AG13" s="170"/>
      <c r="AH13" s="171"/>
      <c r="AI13" s="171"/>
      <c r="AJ13" s="172"/>
      <c r="AK13" s="173"/>
      <c r="AL13" s="170"/>
      <c r="AM13" s="172"/>
      <c r="AN13" s="171"/>
      <c r="AO13" s="172"/>
      <c r="AP13" s="173"/>
      <c r="AQ13" s="174" t="str">
        <f>'MI BSc F levelező'!A30</f>
        <v>19.</v>
      </c>
      <c r="AR13" s="288" t="str">
        <f>'MI BSc F levelező'!B30</f>
        <v>NKXAB1HBLF</v>
      </c>
      <c r="AS13" s="175"/>
      <c r="AT13" s="176"/>
    </row>
    <row r="14" spans="1:46" s="177" customFormat="1">
      <c r="A14" s="166" t="s">
        <v>204</v>
      </c>
      <c r="B14" s="268" t="s">
        <v>205</v>
      </c>
      <c r="C14" s="151" t="s">
        <v>206</v>
      </c>
      <c r="D14" s="167" t="s">
        <v>89</v>
      </c>
      <c r="E14" s="167"/>
      <c r="F14" s="147">
        <f>SUM(W14:Y14,AB14:AD14,AG14:AI14,AL14:AN14)</f>
        <v>20</v>
      </c>
      <c r="G14" s="148">
        <f>SUM(AA14,AF14,AK14,AP14)</f>
        <v>5</v>
      </c>
      <c r="H14" s="170"/>
      <c r="I14" s="171"/>
      <c r="J14" s="171"/>
      <c r="K14" s="172"/>
      <c r="L14" s="173"/>
      <c r="M14" s="170"/>
      <c r="N14" s="172"/>
      <c r="O14" s="171"/>
      <c r="P14" s="172"/>
      <c r="Q14" s="173"/>
      <c r="R14" s="170"/>
      <c r="S14" s="172"/>
      <c r="T14" s="171"/>
      <c r="U14" s="172"/>
      <c r="V14" s="173"/>
      <c r="W14" s="170"/>
      <c r="X14" s="172"/>
      <c r="Y14" s="171"/>
      <c r="Z14" s="172"/>
      <c r="AA14" s="173"/>
      <c r="AB14" s="170"/>
      <c r="AC14" s="172"/>
      <c r="AD14" s="171"/>
      <c r="AE14" s="172"/>
      <c r="AF14" s="173"/>
      <c r="AG14" s="152">
        <v>10</v>
      </c>
      <c r="AH14" s="85">
        <v>0</v>
      </c>
      <c r="AI14" s="153">
        <v>10</v>
      </c>
      <c r="AJ14" s="85" t="s">
        <v>31</v>
      </c>
      <c r="AK14" s="154">
        <v>5</v>
      </c>
      <c r="AL14" s="170"/>
      <c r="AM14" s="172"/>
      <c r="AN14" s="171"/>
      <c r="AO14" s="172"/>
      <c r="AP14" s="173"/>
      <c r="AQ14" s="150" t="str">
        <f>A13</f>
        <v>43.</v>
      </c>
      <c r="AR14" s="289" t="str">
        <f>B13</f>
        <v>NKXKD1HBLF</v>
      </c>
      <c r="AS14" s="175"/>
      <c r="AT14" s="176"/>
    </row>
    <row r="15" spans="1:46" s="177" customFormat="1" ht="26.25">
      <c r="A15" s="166" t="s">
        <v>207</v>
      </c>
      <c r="B15" s="269" t="s">
        <v>208</v>
      </c>
      <c r="C15" s="151" t="s">
        <v>209</v>
      </c>
      <c r="D15" s="167" t="s">
        <v>124</v>
      </c>
      <c r="E15" s="167" t="s">
        <v>210</v>
      </c>
      <c r="F15" s="147">
        <f>SUM(W15:Y15,AB15:AD15,AG15:AI15,AL15:AN15)</f>
        <v>20</v>
      </c>
      <c r="G15" s="148">
        <f>SUM(AA15,AF15,AK15,AP15)</f>
        <v>5</v>
      </c>
      <c r="H15" s="170"/>
      <c r="I15" s="171"/>
      <c r="J15" s="171"/>
      <c r="K15" s="172"/>
      <c r="L15" s="173"/>
      <c r="M15" s="170"/>
      <c r="N15" s="172"/>
      <c r="O15" s="171"/>
      <c r="P15" s="172"/>
      <c r="Q15" s="173"/>
      <c r="R15" s="170"/>
      <c r="S15" s="172"/>
      <c r="T15" s="171"/>
      <c r="U15" s="172"/>
      <c r="V15" s="173"/>
      <c r="W15" s="170"/>
      <c r="X15" s="172"/>
      <c r="Y15" s="171"/>
      <c r="Z15" s="172"/>
      <c r="AA15" s="173"/>
      <c r="AB15" s="170"/>
      <c r="AC15" s="172"/>
      <c r="AD15" s="171"/>
      <c r="AE15" s="172"/>
      <c r="AF15" s="173"/>
      <c r="AG15" s="152">
        <v>10</v>
      </c>
      <c r="AH15" s="85">
        <v>0</v>
      </c>
      <c r="AI15" s="153">
        <v>10</v>
      </c>
      <c r="AJ15" s="85" t="s">
        <v>31</v>
      </c>
      <c r="AK15" s="154">
        <v>5</v>
      </c>
      <c r="AL15" s="170"/>
      <c r="AM15" s="172"/>
      <c r="AN15" s="171"/>
      <c r="AO15" s="172"/>
      <c r="AP15" s="173"/>
      <c r="AQ15" s="150" t="str">
        <f>A17</f>
        <v>47.</v>
      </c>
      <c r="AR15" s="289" t="str">
        <f>B17</f>
        <v>NKXBA1HBLF</v>
      </c>
      <c r="AS15" s="175"/>
      <c r="AT15" s="176"/>
    </row>
    <row r="16" spans="1:46" s="177" customFormat="1">
      <c r="A16" s="166" t="s">
        <v>211</v>
      </c>
      <c r="B16" s="269" t="s">
        <v>212</v>
      </c>
      <c r="C16" s="151" t="s">
        <v>213</v>
      </c>
      <c r="D16" s="167" t="s">
        <v>214</v>
      </c>
      <c r="E16" s="167"/>
      <c r="F16" s="147">
        <f>SUM(W16:Y16,AB16:AD16,AG16:AI16,AL16:AN16)</f>
        <v>20</v>
      </c>
      <c r="G16" s="148">
        <f>SUM(AA16,AF16,AK16,AP16)</f>
        <v>5</v>
      </c>
      <c r="H16" s="170"/>
      <c r="I16" s="171"/>
      <c r="J16" s="171"/>
      <c r="K16" s="172"/>
      <c r="L16" s="173"/>
      <c r="M16" s="170"/>
      <c r="N16" s="172"/>
      <c r="O16" s="171"/>
      <c r="P16" s="172"/>
      <c r="Q16" s="173"/>
      <c r="R16" s="170"/>
      <c r="S16" s="172"/>
      <c r="T16" s="171"/>
      <c r="U16" s="172"/>
      <c r="V16" s="173"/>
      <c r="W16" s="170"/>
      <c r="X16" s="172"/>
      <c r="Y16" s="171"/>
      <c r="Z16" s="172"/>
      <c r="AA16" s="173"/>
      <c r="AB16" s="170"/>
      <c r="AC16" s="172"/>
      <c r="AD16" s="171"/>
      <c r="AE16" s="172"/>
      <c r="AF16" s="173"/>
      <c r="AG16" s="152"/>
      <c r="AH16" s="85"/>
      <c r="AI16" s="153"/>
      <c r="AJ16" s="85"/>
      <c r="AK16" s="154"/>
      <c r="AL16" s="170">
        <v>10</v>
      </c>
      <c r="AM16" s="172">
        <v>0</v>
      </c>
      <c r="AN16" s="171">
        <v>10</v>
      </c>
      <c r="AO16" s="172" t="s">
        <v>27</v>
      </c>
      <c r="AP16" s="173">
        <v>5</v>
      </c>
      <c r="AQ16" s="150" t="str">
        <f>A14</f>
        <v>44.</v>
      </c>
      <c r="AR16" s="289" t="str">
        <f>B14</f>
        <v>NKXAT1HBLF</v>
      </c>
      <c r="AS16" s="175"/>
      <c r="AT16" s="176"/>
    </row>
    <row r="17" spans="1:46" s="177" customFormat="1" ht="26.65" thickBot="1">
      <c r="A17" s="270" t="s">
        <v>215</v>
      </c>
      <c r="B17" s="271" t="s">
        <v>216</v>
      </c>
      <c r="C17" s="272" t="s">
        <v>217</v>
      </c>
      <c r="D17" s="273" t="s">
        <v>106</v>
      </c>
      <c r="E17" s="273" t="s">
        <v>218</v>
      </c>
      <c r="F17" s="274">
        <f>SUM(W17:Y17,AB17:AD17,AG17:AI17,AL17:AN17)</f>
        <v>20</v>
      </c>
      <c r="G17" s="275">
        <f>SUM(AA17,AF17,AK17,AP17)</f>
        <v>5</v>
      </c>
      <c r="H17" s="276"/>
      <c r="I17" s="277"/>
      <c r="J17" s="277"/>
      <c r="K17" s="278"/>
      <c r="L17" s="279"/>
      <c r="M17" s="276"/>
      <c r="N17" s="278"/>
      <c r="O17" s="277"/>
      <c r="P17" s="278"/>
      <c r="Q17" s="279"/>
      <c r="R17" s="276"/>
      <c r="S17" s="278"/>
      <c r="T17" s="277"/>
      <c r="U17" s="278"/>
      <c r="V17" s="279"/>
      <c r="W17" s="276"/>
      <c r="X17" s="278"/>
      <c r="Y17" s="277"/>
      <c r="Z17" s="278"/>
      <c r="AA17" s="279"/>
      <c r="AB17" s="276">
        <v>10</v>
      </c>
      <c r="AC17" s="278">
        <v>0</v>
      </c>
      <c r="AD17" s="277">
        <v>10</v>
      </c>
      <c r="AE17" s="278" t="s">
        <v>27</v>
      </c>
      <c r="AF17" s="279">
        <v>5</v>
      </c>
      <c r="AG17" s="274"/>
      <c r="AH17" s="280"/>
      <c r="AI17" s="281"/>
      <c r="AJ17" s="280"/>
      <c r="AK17" s="282"/>
      <c r="AL17" s="276"/>
      <c r="AM17" s="278"/>
      <c r="AN17" s="277"/>
      <c r="AO17" s="278"/>
      <c r="AP17" s="279"/>
      <c r="AQ17" s="283" t="str">
        <f>'MI BSc F levelező'!A30</f>
        <v>19.</v>
      </c>
      <c r="AR17" s="290" t="str">
        <f>'MI BSc F levelező'!B30</f>
        <v>NKXAB1HBLF</v>
      </c>
      <c r="AS17" s="284"/>
      <c r="AT17" s="285"/>
    </row>
    <row r="18" spans="1:46" s="6" customFormat="1">
      <c r="A18" s="6" t="s">
        <v>154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S18" s="102"/>
    </row>
    <row r="19" spans="1:46" s="6" customFormat="1" ht="14.25" customHeight="1">
      <c r="A19" s="314" t="s">
        <v>219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</row>
    <row r="20" spans="1:46" s="6" customFormat="1" ht="14.25" customHeight="1">
      <c r="A20" s="315" t="s">
        <v>220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</row>
    <row r="21" spans="1:46" s="6" customFormat="1">
      <c r="B21" s="104"/>
      <c r="C21" s="105"/>
      <c r="D21" s="105"/>
      <c r="E21" s="178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S21" s="102"/>
    </row>
    <row r="22" spans="1:46" s="6" customFormat="1">
      <c r="B22" s="104"/>
      <c r="C22" s="105"/>
      <c r="D22" s="105"/>
      <c r="E22" s="178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S22" s="102"/>
    </row>
    <row r="23" spans="1:46" s="6" customFormat="1">
      <c r="B23" s="179"/>
      <c r="C23" s="178"/>
      <c r="D23" s="178"/>
      <c r="E23" s="178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S23" s="102"/>
    </row>
    <row r="24" spans="1:46" s="6" customFormat="1">
      <c r="B24" s="104"/>
      <c r="C24" s="105"/>
      <c r="D24" s="105"/>
      <c r="E24" s="178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S24" s="102"/>
    </row>
  </sheetData>
  <mergeCells count="18"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  <mergeCell ref="F10:G10"/>
    <mergeCell ref="B11:C11"/>
    <mergeCell ref="A19:AT19"/>
    <mergeCell ref="A20:AT20"/>
    <mergeCell ref="B12:C12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A17677-30E6-4684-9995-AC30E66DB597}"/>
</file>

<file path=customXml/itemProps2.xml><?xml version="1.0" encoding="utf-8"?>
<ds:datastoreItem xmlns:ds="http://schemas.openxmlformats.org/officeDocument/2006/customXml" ds:itemID="{62644608-C3D2-4384-9BAD-5E304E3BEC96}"/>
</file>

<file path=customXml/itemProps3.xml><?xml version="1.0" encoding="utf-8"?>
<ds:datastoreItem xmlns:ds="http://schemas.openxmlformats.org/officeDocument/2006/customXml" ds:itemID="{F3DEBD80-DEB7-469E-9DE0-CC08A0282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/>
  <cp:revision/>
  <dcterms:created xsi:type="dcterms:W3CDTF">2022-10-05T23:13:44Z</dcterms:created>
  <dcterms:modified xsi:type="dcterms:W3CDTF">2025-07-23T11:31:55Z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